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tuần\15.01.2025\"/>
    </mc:Choice>
  </mc:AlternateContent>
  <xr:revisionPtr revIDLastSave="0" documentId="13_ncr:1_{82A3FDBE-526B-41E5-983E-FB08CC8AB01D}" xr6:coauthVersionLast="47" xr6:coauthVersionMax="47" xr10:uidLastSave="{00000000-0000-0000-0000-000000000000}"/>
  <bookViews>
    <workbookView xWindow="-108" yWindow="-108" windowWidth="23256" windowHeight="12456" firstSheet="3" activeTab="8"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DUNG'!$A$1:$M$23</definedName>
    <definedName name="_xlnm.Print_Area" localSheetId="5">NGHIEN!$A$1:$AN$27</definedName>
    <definedName name="_xlnm.Print_Area" localSheetId="0">'SAU CAI'!$A$1:$K$28</definedName>
    <definedName name="_xlnm.Print_Area" localSheetId="6">'SU DUNG'!$A$1:$AE$25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4" l="1"/>
  <c r="E9" i="14"/>
  <c r="E10" i="14"/>
  <c r="E11" i="14"/>
  <c r="E12" i="14"/>
  <c r="E13" i="14"/>
  <c r="E14" i="14"/>
  <c r="E15" i="14"/>
  <c r="E16" i="14"/>
  <c r="E17" i="14"/>
  <c r="E18" i="14"/>
  <c r="E19" i="14"/>
  <c r="E20" i="14"/>
  <c r="E21" i="14"/>
  <c r="E7" i="14"/>
  <c r="S17" i="14"/>
  <c r="T17" i="14"/>
  <c r="U17" i="14" s="1"/>
  <c r="C28" i="14"/>
  <c r="R23" i="14"/>
  <c r="T20" i="14"/>
  <c r="U20" i="14" s="1"/>
  <c r="T12" i="14"/>
  <c r="U12" i="14" s="1"/>
  <c r="T10" i="14"/>
  <c r="U10" i="14" s="1"/>
  <c r="H15" i="12" l="1"/>
  <c r="S15" i="14" l="1"/>
  <c r="S19" i="14"/>
  <c r="S7" i="14"/>
  <c r="T15" i="14"/>
  <c r="U15" i="14" s="1"/>
  <c r="T19" i="14"/>
  <c r="U19" i="14" s="1"/>
  <c r="T7" i="14"/>
  <c r="U7" i="14" s="1"/>
  <c r="I23" i="9" l="1"/>
  <c r="E9" i="2" l="1"/>
  <c r="E10" i="2"/>
  <c r="E11" i="2"/>
  <c r="E12" i="2"/>
  <c r="E13" i="2"/>
  <c r="E14" i="2"/>
  <c r="E15" i="2"/>
  <c r="E16" i="2"/>
  <c r="E17" i="2"/>
  <c r="E18" i="2"/>
  <c r="E19" i="2"/>
  <c r="E20" i="2"/>
  <c r="E21" i="2"/>
  <c r="E22" i="2"/>
  <c r="L9" i="13" l="1"/>
  <c r="L10" i="13"/>
  <c r="L11" i="13"/>
  <c r="L12" i="13"/>
  <c r="L13" i="13"/>
  <c r="L14" i="13"/>
  <c r="L15" i="13"/>
  <c r="L16" i="13"/>
  <c r="L17" i="13"/>
  <c r="L18" i="13"/>
  <c r="L19" i="13"/>
  <c r="L20" i="13"/>
  <c r="L21" i="13"/>
  <c r="L22" i="13"/>
  <c r="L23" i="13"/>
  <c r="L24" i="13"/>
  <c r="F23" i="14" l="1"/>
  <c r="H23" i="14"/>
  <c r="L23" i="14"/>
  <c r="M23" i="14"/>
  <c r="Q23" i="14"/>
  <c r="C23" i="14"/>
  <c r="D15" i="12"/>
  <c r="F15" i="12"/>
  <c r="G15" i="12"/>
  <c r="C15" i="12"/>
  <c r="E8" i="12"/>
  <c r="I8" i="12" s="1"/>
  <c r="E9" i="12"/>
  <c r="I9" i="12" s="1"/>
  <c r="E10" i="12"/>
  <c r="I10" i="12" s="1"/>
  <c r="E11" i="12"/>
  <c r="I11" i="12" s="1"/>
  <c r="E12" i="12"/>
  <c r="I12" i="12" s="1"/>
  <c r="E13" i="12"/>
  <c r="I13" i="12" s="1"/>
  <c r="E14" i="12"/>
  <c r="I14" i="12" s="1"/>
  <c r="E7" i="12"/>
  <c r="I7" i="12" s="1"/>
  <c r="Q17" i="13"/>
  <c r="P9" i="13"/>
  <c r="Q9" i="13" s="1"/>
  <c r="P10" i="13"/>
  <c r="P11" i="13"/>
  <c r="P12" i="13"/>
  <c r="P13" i="13"/>
  <c r="Q13" i="13" s="1"/>
  <c r="P14" i="13"/>
  <c r="P15" i="13"/>
  <c r="P16" i="13"/>
  <c r="P17" i="13"/>
  <c r="P18" i="13"/>
  <c r="Q18" i="13" s="1"/>
  <c r="P19" i="13"/>
  <c r="P20" i="13"/>
  <c r="P21" i="13"/>
  <c r="P22" i="13"/>
  <c r="P23" i="13"/>
  <c r="P24" i="13"/>
  <c r="L8" i="13"/>
  <c r="L25" i="13" s="1"/>
  <c r="I8" i="13"/>
  <c r="I9" i="13"/>
  <c r="I10" i="13"/>
  <c r="I11" i="13"/>
  <c r="I12" i="13"/>
  <c r="I13" i="13"/>
  <c r="I14" i="13"/>
  <c r="I15" i="13"/>
  <c r="I16" i="13"/>
  <c r="Q16" i="13" s="1"/>
  <c r="I17" i="13"/>
  <c r="I18" i="13"/>
  <c r="D25" i="13"/>
  <c r="E25" i="13"/>
  <c r="F25" i="13"/>
  <c r="G25" i="13"/>
  <c r="H25" i="13"/>
  <c r="J25" i="13"/>
  <c r="K25" i="13"/>
  <c r="M25" i="13"/>
  <c r="N25" i="13"/>
  <c r="O25" i="13"/>
  <c r="C25"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P8" i="7"/>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I15" i="12" l="1"/>
  <c r="P8" i="13"/>
  <c r="Q8" i="13" s="1"/>
  <c r="Q12" i="13"/>
  <c r="T23" i="14"/>
  <c r="E15" i="12"/>
  <c r="Q15" i="13"/>
  <c r="Q14" i="13"/>
  <c r="Q11" i="13"/>
  <c r="Q10" i="13"/>
  <c r="Q23" i="7"/>
  <c r="Q19" i="7"/>
  <c r="Q15" i="7"/>
  <c r="Q11" i="7"/>
  <c r="Q21" i="7"/>
  <c r="Q17" i="7"/>
  <c r="Q8" i="7"/>
  <c r="S23" i="14"/>
  <c r="I23" i="14"/>
  <c r="N23" i="14"/>
  <c r="J23" i="14"/>
  <c r="K23" i="14" s="1"/>
  <c r="O23" i="14"/>
  <c r="P23"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M8" i="11" s="1"/>
  <c r="E9" i="11"/>
  <c r="M9" i="11" s="1"/>
  <c r="E10" i="11"/>
  <c r="M10" i="11" s="1"/>
  <c r="E11" i="11"/>
  <c r="M11" i="11" s="1"/>
  <c r="E12" i="11"/>
  <c r="M12" i="11" s="1"/>
  <c r="E13" i="11"/>
  <c r="M13" i="11" s="1"/>
  <c r="E14" i="11"/>
  <c r="M14" i="11" s="1"/>
  <c r="E15" i="11"/>
  <c r="E16" i="11"/>
  <c r="M16" i="11" s="1"/>
  <c r="E17" i="11"/>
  <c r="M17" i="11" s="1"/>
  <c r="E18" i="11"/>
  <c r="M18" i="11" s="1"/>
  <c r="E19" i="11"/>
  <c r="M19" i="11" s="1"/>
  <c r="E20" i="11"/>
  <c r="M20" i="11" s="1"/>
  <c r="E21" i="11"/>
  <c r="M21" i="11" s="1"/>
  <c r="E7" i="11"/>
  <c r="M7" i="11" s="1"/>
  <c r="D22" i="11"/>
  <c r="F22" i="11"/>
  <c r="G22" i="11"/>
  <c r="H22" i="11"/>
  <c r="I22" i="11"/>
  <c r="J22" i="11"/>
  <c r="K22" i="11"/>
  <c r="L22" i="11"/>
  <c r="C22" i="11"/>
  <c r="AC9" i="9"/>
  <c r="AC10" i="9"/>
  <c r="AC11" i="9"/>
  <c r="AC12" i="9"/>
  <c r="AC13" i="9"/>
  <c r="AC14" i="9"/>
  <c r="AC15" i="9"/>
  <c r="AC16" i="9"/>
  <c r="AC17" i="9"/>
  <c r="AC18" i="9"/>
  <c r="AC19" i="9"/>
  <c r="AC20" i="9"/>
  <c r="AC21" i="9"/>
  <c r="AC22"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8" i="9"/>
  <c r="AA8" i="9" s="1"/>
  <c r="P9" i="9"/>
  <c r="P10" i="9"/>
  <c r="P11" i="9"/>
  <c r="P12" i="9"/>
  <c r="P13" i="9"/>
  <c r="P14" i="9"/>
  <c r="P15" i="9"/>
  <c r="P16" i="9"/>
  <c r="P17" i="9"/>
  <c r="P18" i="9"/>
  <c r="P19" i="9"/>
  <c r="P20" i="9"/>
  <c r="P21" i="9"/>
  <c r="P22" i="9"/>
  <c r="P8" i="9"/>
  <c r="N22" i="9"/>
  <c r="T22" i="9" s="1"/>
  <c r="N21" i="9"/>
  <c r="N20" i="9"/>
  <c r="N19" i="9"/>
  <c r="N18" i="9"/>
  <c r="N17" i="9"/>
  <c r="T17" i="9" s="1"/>
  <c r="N16" i="9"/>
  <c r="N14" i="9"/>
  <c r="N13" i="9"/>
  <c r="T13" i="9" s="1"/>
  <c r="N12" i="9"/>
  <c r="N10" i="9"/>
  <c r="N9" i="9"/>
  <c r="T9" i="9" s="1"/>
  <c r="N8" i="9"/>
  <c r="D23" i="9"/>
  <c r="F23" i="9"/>
  <c r="G23" i="9"/>
  <c r="H23" i="9"/>
  <c r="J23" i="9"/>
  <c r="M23" i="9"/>
  <c r="O23" i="9"/>
  <c r="Q23" i="9"/>
  <c r="R23" i="9"/>
  <c r="S23" i="9"/>
  <c r="U23" i="9"/>
  <c r="V23" i="9"/>
  <c r="X23" i="9"/>
  <c r="Y23" i="9"/>
  <c r="Z23" i="9"/>
  <c r="C23" i="9"/>
  <c r="E9" i="9"/>
  <c r="K9" i="9" s="1"/>
  <c r="L9" i="9" s="1"/>
  <c r="E10" i="9"/>
  <c r="E11" i="9"/>
  <c r="K11" i="9" s="1"/>
  <c r="L11" i="9" s="1"/>
  <c r="E12" i="9"/>
  <c r="K12" i="9" s="1"/>
  <c r="L12" i="9" s="1"/>
  <c r="E13" i="9"/>
  <c r="K13" i="9" s="1"/>
  <c r="L13" i="9" s="1"/>
  <c r="E14" i="9"/>
  <c r="K14" i="9" s="1"/>
  <c r="L14" i="9" s="1"/>
  <c r="E15" i="9"/>
  <c r="K15" i="9" s="1"/>
  <c r="L15" i="9" s="1"/>
  <c r="E16" i="9"/>
  <c r="K16" i="9" s="1"/>
  <c r="L16" i="9" s="1"/>
  <c r="E17" i="9"/>
  <c r="K17" i="9" s="1"/>
  <c r="L17" i="9" s="1"/>
  <c r="E18" i="9"/>
  <c r="K18" i="9" s="1"/>
  <c r="L18" i="9" s="1"/>
  <c r="E19" i="9"/>
  <c r="K19" i="9" s="1"/>
  <c r="L19" i="9" s="1"/>
  <c r="E20" i="9"/>
  <c r="K20" i="9" s="1"/>
  <c r="L20" i="9" s="1"/>
  <c r="E21" i="9"/>
  <c r="K21" i="9" s="1"/>
  <c r="L21" i="9" s="1"/>
  <c r="E22" i="9"/>
  <c r="E8" i="9"/>
  <c r="K8" i="9" s="1"/>
  <c r="L8" i="9" s="1"/>
  <c r="K10" i="9"/>
  <c r="L10" i="9" s="1"/>
  <c r="K22" i="9"/>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U11" i="2"/>
  <c r="W11" i="2" s="1"/>
  <c r="U16" i="2"/>
  <c r="W16" i="2" s="1"/>
  <c r="U20" i="2"/>
  <c r="W20" i="2" s="1"/>
  <c r="Q9" i="2"/>
  <c r="U9" i="2" s="1"/>
  <c r="W9" i="2" s="1"/>
  <c r="Q10" i="2"/>
  <c r="U10" i="2" s="1"/>
  <c r="W10" i="2" s="1"/>
  <c r="Q11" i="2"/>
  <c r="Q12" i="2"/>
  <c r="U12" i="2" s="1"/>
  <c r="W12" i="2" s="1"/>
  <c r="Q13" i="2"/>
  <c r="U13" i="2" s="1"/>
  <c r="W13" i="2" s="1"/>
  <c r="Q14" i="2"/>
  <c r="U14" i="2" s="1"/>
  <c r="W14" i="2" s="1"/>
  <c r="Q15" i="2"/>
  <c r="U15" i="2" s="1"/>
  <c r="W15" i="2" s="1"/>
  <c r="Q16" i="2"/>
  <c r="Q17" i="2"/>
  <c r="U17" i="2" s="1"/>
  <c r="W17" i="2" s="1"/>
  <c r="Q18" i="2"/>
  <c r="U18" i="2" s="1"/>
  <c r="W18" i="2" s="1"/>
  <c r="Q19" i="2"/>
  <c r="U19" i="2" s="1"/>
  <c r="W19" i="2" s="1"/>
  <c r="Q20" i="2"/>
  <c r="Q21" i="2"/>
  <c r="U21" i="2" s="1"/>
  <c r="W21" i="2" s="1"/>
  <c r="Q22" i="2"/>
  <c r="U22" i="2" s="1"/>
  <c r="W22" i="2" s="1"/>
  <c r="Q8" i="2"/>
  <c r="U8" i="2" s="1"/>
  <c r="W8" i="2" s="1"/>
  <c r="K11" i="2"/>
  <c r="L11" i="2" s="1"/>
  <c r="K12" i="2"/>
  <c r="L12" i="2" s="1"/>
  <c r="K15" i="2"/>
  <c r="L15" i="2" s="1"/>
  <c r="K16" i="2"/>
  <c r="L16" i="2" s="1"/>
  <c r="K19" i="2"/>
  <c r="L19" i="2" s="1"/>
  <c r="K21" i="2"/>
  <c r="L21" i="2" s="1"/>
  <c r="K22" i="2"/>
  <c r="L22" i="2" s="1"/>
  <c r="E8" i="2"/>
  <c r="K8" i="2" s="1"/>
  <c r="L8" i="2" s="1"/>
  <c r="M23" i="2"/>
  <c r="N23" i="2"/>
  <c r="K9" i="2"/>
  <c r="L9" i="2" s="1"/>
  <c r="K10" i="2"/>
  <c r="L10" i="2" s="1"/>
  <c r="K13" i="2"/>
  <c r="L13" i="2" s="1"/>
  <c r="K14" i="2"/>
  <c r="K17" i="2"/>
  <c r="L17" i="2" s="1"/>
  <c r="K18" i="2"/>
  <c r="L18" i="2" s="1"/>
  <c r="K20" i="2"/>
  <c r="L20" i="2" s="1"/>
  <c r="T16" i="9" l="1"/>
  <c r="T12" i="9"/>
  <c r="Q23" i="2"/>
  <c r="T19" i="9"/>
  <c r="AE19" i="9" s="1"/>
  <c r="T15" i="9"/>
  <c r="AE15" i="9" s="1"/>
  <c r="T11" i="9"/>
  <c r="AE11" i="9" s="1"/>
  <c r="T21" i="9"/>
  <c r="AE21" i="9" s="1"/>
  <c r="T20" i="9"/>
  <c r="AE20" i="9" s="1"/>
  <c r="T18" i="9"/>
  <c r="AE18" i="9" s="1"/>
  <c r="T14" i="9"/>
  <c r="AE14" i="9" s="1"/>
  <c r="T10" i="9"/>
  <c r="AD17" i="9"/>
  <c r="AB17" i="9" s="1"/>
  <c r="AD9" i="9"/>
  <c r="AB9" i="9" s="1"/>
  <c r="W23" i="9"/>
  <c r="AE9" i="9"/>
  <c r="N23" i="9"/>
  <c r="AE22" i="9"/>
  <c r="AD22" i="9"/>
  <c r="AB22" i="9" s="1"/>
  <c r="AD16" i="9"/>
  <c r="AB16" i="9" s="1"/>
  <c r="AA10" i="9"/>
  <c r="AE10" i="9" s="1"/>
  <c r="T8" i="9"/>
  <c r="AE8" i="9" s="1"/>
  <c r="AD21" i="9"/>
  <c r="AB21" i="9" s="1"/>
  <c r="AD15" i="9"/>
  <c r="AB15" i="9" s="1"/>
  <c r="AD13" i="9"/>
  <c r="AB13" i="9" s="1"/>
  <c r="AE13" i="9"/>
  <c r="AD19" i="9"/>
  <c r="AB19" i="9" s="1"/>
  <c r="AD11" i="9"/>
  <c r="AB11" i="9" s="1"/>
  <c r="AE17" i="9"/>
  <c r="AE16" i="9"/>
  <c r="D14" i="14"/>
  <c r="D19" i="14"/>
  <c r="I24" i="5"/>
  <c r="J7" i="5"/>
  <c r="J24" i="5" s="1"/>
  <c r="E24" i="5"/>
  <c r="D7" i="14"/>
  <c r="D12" i="14"/>
  <c r="D8" i="14"/>
  <c r="AD12" i="9"/>
  <c r="AB12" i="9" s="1"/>
  <c r="E23" i="9"/>
  <c r="AE12" i="9"/>
  <c r="AD8" i="9"/>
  <c r="AB8" i="9" s="1"/>
  <c r="AD20" i="9"/>
  <c r="AB20" i="9" s="1"/>
  <c r="AD18" i="9"/>
  <c r="AB18" i="9" s="1"/>
  <c r="AD14" i="9"/>
  <c r="AB14" i="9" s="1"/>
  <c r="AD10" i="9"/>
  <c r="AB10" i="9" s="1"/>
  <c r="W23" i="2"/>
  <c r="AN17" i="2"/>
  <c r="AN12" i="2"/>
  <c r="AN22" i="2"/>
  <c r="AN16" i="2"/>
  <c r="AN11" i="2"/>
  <c r="AN21" i="2"/>
  <c r="AN19" i="2"/>
  <c r="AN15" i="2"/>
  <c r="AN10" i="2"/>
  <c r="AN20" i="2"/>
  <c r="AN18" i="2"/>
  <c r="AN13" i="2"/>
  <c r="AN9" i="2"/>
  <c r="E23" i="3"/>
  <c r="N23" i="3"/>
  <c r="D17" i="14"/>
  <c r="E22" i="11"/>
  <c r="L22" i="9"/>
  <c r="L23" i="9" s="1"/>
  <c r="K23" i="9"/>
  <c r="AC23" i="9"/>
  <c r="U23" i="2"/>
  <c r="L14" i="2"/>
  <c r="L23" i="2" s="1"/>
  <c r="AN14" i="2"/>
  <c r="M15" i="11"/>
  <c r="D15" i="14" s="1"/>
  <c r="P23" i="9"/>
  <c r="D10" i="14" l="1"/>
  <c r="D16" i="14"/>
  <c r="D11" i="14"/>
  <c r="D18" i="14"/>
  <c r="AD23" i="9"/>
  <c r="D9" i="14"/>
  <c r="D13" i="14"/>
  <c r="E23" i="14"/>
  <c r="G23" i="14" s="1"/>
  <c r="AA23" i="9"/>
  <c r="AK8" i="2"/>
  <c r="AJ23" i="2"/>
  <c r="AI23" i="2"/>
  <c r="AH23" i="2"/>
  <c r="AG23" i="2"/>
  <c r="AF23" i="2"/>
  <c r="AL23" i="2"/>
  <c r="AM23" i="2"/>
  <c r="T23" i="9"/>
  <c r="AD8" i="2"/>
  <c r="D23" i="2"/>
  <c r="E23" i="2"/>
  <c r="F23" i="2"/>
  <c r="G23" i="2"/>
  <c r="H23" i="2"/>
  <c r="I23" i="2"/>
  <c r="J23" i="2"/>
  <c r="AD23" i="2" l="1"/>
  <c r="AN8" i="2"/>
  <c r="D23" i="14"/>
  <c r="AB23" i="9"/>
  <c r="AK23" i="2"/>
  <c r="P25" i="13" l="1"/>
  <c r="I20" i="13"/>
  <c r="Q20" i="13" s="1"/>
  <c r="I21" i="13"/>
  <c r="I22" i="13"/>
  <c r="Q22" i="13" s="1"/>
  <c r="I23" i="13"/>
  <c r="Q23" i="13" s="1"/>
  <c r="I24" i="13"/>
  <c r="Q24" i="13" s="1"/>
  <c r="I19" i="13"/>
  <c r="Q19" i="13" s="1"/>
  <c r="D26" i="7"/>
  <c r="E26" i="7"/>
  <c r="F26" i="7"/>
  <c r="G26" i="7"/>
  <c r="H26" i="7"/>
  <c r="J26" i="7"/>
  <c r="K26" i="7"/>
  <c r="L26" i="7"/>
  <c r="M26" i="7"/>
  <c r="N26" i="7"/>
  <c r="O26" i="7"/>
  <c r="C26" i="7"/>
  <c r="M22" i="11"/>
  <c r="Q21" i="13" l="1"/>
  <c r="I25" i="13"/>
  <c r="U23" i="14"/>
  <c r="AE23" i="9"/>
  <c r="P26" i="7"/>
  <c r="I26" i="7"/>
  <c r="Q25" i="13" l="1"/>
  <c r="Q26" i="7"/>
  <c r="C23" i="2" l="1"/>
  <c r="AN23" i="2" l="1"/>
  <c r="K23" i="2"/>
</calcChain>
</file>

<file path=xl/sharedStrings.xml><?xml version="1.0" encoding="utf-8"?>
<sst xmlns="http://schemas.openxmlformats.org/spreadsheetml/2006/main" count="425" uniqueCount="126">
  <si>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</si>
  <si>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</si>
  <si>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</si>
  <si>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</si>
  <si>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</si>
  <si>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</si>
  <si>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</si>
  <si>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</si>
  <si>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</si>
  <si>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</si>
  <si>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</si>
  <si>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</si>
  <si>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</si>
  <si>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</si>
  <si>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</si>
  <si>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</si>
  <si>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</si>
  <si>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</si>
  <si>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</si>
  <si>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</si>
  <si>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</si>
  <si>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</si>
  <si>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</si>
  <si>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</si>
  <si>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</si>
  <si>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</si>
  <si>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</si>
  <si>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</si>
  <si>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</si>
  <si>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</si>
  <si>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</si>
  <si>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</si>
  <si>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</si>
  <si>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</si>
  <si>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</si>
  <si>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</si>
  <si>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</si>
  <si>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</si>
  <si>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</si>
  <si>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</si>
  <si>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</si>
  <si>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</si>
  <si>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</si>
  <si>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</si>
  <si>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</si>
  <si>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</si>
  <si>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</si>
  <si>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</si>
  <si>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</si>
  <si>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</si>
  <si>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</si>
  <si>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</si>
  <si>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</si>
  <si>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</si>
  <si>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</si>
  <si>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</si>
  <si>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</si>
  <si>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</si>
  <si>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</si>
  <si>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</si>
  <si>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</si>
  <si>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</si>
  <si>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</si>
  <si>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</si>
  <si>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</si>
  <si>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</si>
  <si>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</si>
  <si>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</si>
  <si>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</si>
  <si>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</si>
  <si>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</si>
  <si>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</si>
  <si>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</si>
  <si>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</si>
  <si>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</si>
  <si>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</si>
  <si>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</si>
  <si>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</si>
  <si>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</si>
  <si>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</si>
  <si>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</si>
  <si>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</si>
  <si>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</si>
  <si>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</si>
  <si>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</si>
  <si>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</si>
  <si>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</si>
  <si>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</si>
  <si>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</si>
  <si>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</si>
  <si>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</si>
  <si>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</si>
  <si>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</si>
  <si>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</si>
  <si>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</si>
  <si>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</si>
  <si>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</si>
  <si>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bắt</t>
  </si>
  <si>
    <t>triệt xóa</t>
  </si>
  <si>
    <t>bị bắt</t>
  </si>
  <si>
    <t>sang người nghiện</t>
  </si>
  <si>
    <t>sang nhà tạm giữ</t>
  </si>
  <si>
    <t>chết</t>
  </si>
  <si>
    <t>Số liệu ngày 08/01/2025</t>
  </si>
  <si>
    <t xml:space="preserve">đi vắng </t>
  </si>
  <si>
    <t>test 2 lần âm tính</t>
  </si>
  <si>
    <t>sang tạm giam</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</si>
  <si>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08/01/2025 đến ngày 15/01/2025)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</si>
  <si>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08/01/2025 đến ngày 15/01/2025)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</si>
  <si>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08/01/2025 đến ngày 15/01/2025)</t>
    </r>
  </si>
  <si>
    <r>
      <rPr>
        <b/>
        <sz val="16"/>
        <rFont val="Times New Roman"/>
        <family val="1"/>
      </rPr>
      <t>THỐNG KÊ SỐ LIỆU RÀ SOÁT ĐIỂM NGUY CƠ</t>
    </r>
    <r>
      <rPr>
        <sz val="16"/>
        <rFont val="Times New Roman"/>
        <family val="1"/>
      </rPr>
      <t xml:space="preserve">
</t>
    </r>
    <r>
      <rPr>
        <i/>
        <sz val="16"/>
        <rFont val="Times New Roman"/>
        <family val="1"/>
      </rPr>
      <t>(Từ ngày 08/01/2025 đến ngày 15/01/2025)</t>
    </r>
  </si>
  <si>
    <r>
      <rPr>
        <b/>
        <sz val="16"/>
        <rFont val="Times New Roman"/>
        <family val="1"/>
      </rPr>
      <t>THỐNG KÊ SỐ LIỆU ĐỐI TƯỢNG BÁN LẺ</t>
    </r>
    <r>
      <rPr>
        <sz val="16"/>
        <rFont val="Times New Roman"/>
        <family val="1"/>
      </rPr>
      <t xml:space="preserve">
</t>
    </r>
    <r>
      <rPr>
        <i/>
        <sz val="16"/>
        <rFont val="Times New Roman"/>
        <family val="1"/>
      </rPr>
      <t>(Từ ngày 08/01/2025 đến ngày 15/01/2025)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</si>
  <si>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08/01/2025 đến ngày 15/01/2025)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</si>
  <si>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08/01/2025 đến ngày 15/01/2025)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</si>
  <si>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08/01/2025 đến ngày 15/01/2025)</t>
    </r>
  </si>
  <si>
    <r>
      <t xml:space="preserve">KẾT QUẢ TEST CHẤT MA TÚY TRONG CƠ THỂ
</t>
    </r>
    <r>
      <rPr>
        <i/>
        <sz val="14"/>
        <color theme="1"/>
        <rFont val="Times New Roman"/>
        <family val="1"/>
      </rPr>
      <t>(Từ ngày 08/01/2025 đến ngày 15/01/2025)</t>
    </r>
  </si>
  <si>
    <t>Số hiện hành 
đến ngày 15/01/2025</t>
  </si>
  <si>
    <t xml:space="preserve"> Số liệu ngày 08/01/2025</t>
  </si>
  <si>
    <t xml:space="preserve">test 1 lần âm tính, vắng mặt </t>
  </si>
  <si>
    <t>Số liệu ngày 15/01/2025</t>
  </si>
  <si>
    <t>Bình An</t>
  </si>
  <si>
    <t>Bình Lục</t>
  </si>
  <si>
    <t>Số liệu ngày 08/01/2024</t>
  </si>
  <si>
    <t>Tổng số lượt Test từ 15/10/2024 đến ngày 07/01/2025</t>
  </si>
  <si>
    <t>Tổng số người Test từ 15/10/2024 đến ngày 07/01/2025</t>
  </si>
  <si>
    <t>Số Test trong tuần từ ngày
 08/01/2025 đến ngày 14/01/2025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</si>
</sst>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1">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0</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B19" sqref="B1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7"/>
      <c r="F1" s="76" t="s">
        <v>73</v>
      </c>
      <c r="G1" s="76"/>
      <c r="H1" s="76"/>
      <c r="I1" s="76"/>
      <c r="J1" s="76"/>
      <c r="K1" s="76"/>
      <c r="L1" s="57"/>
      <c r="M1" s="57"/>
      <c r="N1" s="57"/>
    </row>
    <row r="3" spans="1:14" s="8" customFormat="1" ht="46.2" customHeight="1" x14ac:dyDescent="0.35">
      <c r="A3" s="78" t="s">
        <v>107</v>
      </c>
      <c r="B3" s="79"/>
      <c r="C3" s="79"/>
      <c r="D3" s="79"/>
      <c r="E3" s="79"/>
      <c r="F3" s="79"/>
      <c r="G3" s="79"/>
      <c r="H3" s="79"/>
      <c r="I3" s="79"/>
      <c r="J3" s="79"/>
      <c r="K3" s="79"/>
      <c r="L3" s="6"/>
      <c r="M3" s="6"/>
    </row>
    <row r="4" spans="1:14" s="9" customFormat="1" ht="21" x14ac:dyDescent="0.4">
      <c r="A4" s="82" t="s">
        <v>2</v>
      </c>
      <c r="B4" s="82" t="s">
        <v>1</v>
      </c>
      <c r="C4" s="84" t="s">
        <v>103</v>
      </c>
      <c r="D4" s="87" t="s">
        <v>19</v>
      </c>
      <c r="E4" s="87" t="s">
        <v>20</v>
      </c>
      <c r="F4" s="87"/>
      <c r="G4" s="87"/>
      <c r="H4" s="87"/>
      <c r="I4" s="86" t="s">
        <v>116</v>
      </c>
      <c r="J4" s="82" t="s">
        <v>4</v>
      </c>
      <c r="K4" s="82" t="s">
        <v>69</v>
      </c>
      <c r="L4" s="17"/>
      <c r="M4" s="17"/>
    </row>
    <row r="5" spans="1:14" s="9" customFormat="1" ht="21" x14ac:dyDescent="0.4">
      <c r="A5" s="83"/>
      <c r="B5" s="83"/>
      <c r="C5" s="84"/>
      <c r="D5" s="87"/>
      <c r="E5" s="88" t="s">
        <v>22</v>
      </c>
      <c r="F5" s="87" t="s">
        <v>21</v>
      </c>
      <c r="G5" s="87"/>
      <c r="H5" s="87"/>
      <c r="I5" s="86"/>
      <c r="J5" s="83"/>
      <c r="K5" s="83"/>
      <c r="L5" s="17"/>
      <c r="M5" s="17"/>
    </row>
    <row r="6" spans="1:14" s="9" customFormat="1" ht="27" customHeight="1" x14ac:dyDescent="0.4">
      <c r="A6" s="83"/>
      <c r="B6" s="83"/>
      <c r="C6" s="85"/>
      <c r="D6" s="88"/>
      <c r="E6" s="89"/>
      <c r="F6" s="70" t="s">
        <v>28</v>
      </c>
      <c r="G6" s="70" t="s">
        <v>30</v>
      </c>
      <c r="H6" s="70" t="s">
        <v>29</v>
      </c>
      <c r="I6" s="82"/>
      <c r="J6" s="83"/>
      <c r="K6" s="83"/>
      <c r="L6" s="17"/>
      <c r="M6" s="17"/>
    </row>
    <row r="7" spans="1:14" s="9" customFormat="1" ht="24.6" hidden="1" customHeight="1" x14ac:dyDescent="0.4">
      <c r="A7" s="20">
        <v>1</v>
      </c>
      <c r="B7" s="69"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69"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69"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69"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69"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69"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69"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69"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69"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69"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69"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69"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69" t="s">
        <v>120</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69"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69"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69"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69"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0" t="s">
        <v>0</v>
      </c>
      <c r="B24" s="81"/>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7" t="s">
        <v>71</v>
      </c>
      <c r="B25" s="77"/>
      <c r="C25" s="77"/>
      <c r="D25" s="77"/>
      <c r="E25" s="57"/>
      <c r="F25" s="77" t="s">
        <v>72</v>
      </c>
      <c r="G25" s="77"/>
      <c r="H25" s="77"/>
      <c r="I25" s="77"/>
      <c r="J25" s="77"/>
      <c r="K25" s="77"/>
      <c r="L25" s="57"/>
      <c r="M25" s="57"/>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B24" sqref="B24:E24"/>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7"/>
      <c r="H1" s="76" t="s">
        <v>73</v>
      </c>
      <c r="I1" s="76"/>
      <c r="J1" s="76"/>
      <c r="K1" s="76"/>
      <c r="L1" s="76"/>
      <c r="M1" s="76"/>
      <c r="N1" s="76"/>
      <c r="O1" s="57"/>
      <c r="P1" s="57"/>
      <c r="Q1" s="57"/>
      <c r="R1" s="57"/>
      <c r="S1" s="57"/>
      <c r="T1" s="57"/>
      <c r="U1" s="57"/>
      <c r="V1" s="57"/>
      <c r="W1" s="57"/>
      <c r="X1" s="57"/>
      <c r="Y1" s="57"/>
      <c r="Z1" s="57"/>
      <c r="AA1" s="57"/>
      <c r="AB1" s="57"/>
      <c r="AC1" s="57"/>
      <c r="AD1" s="57"/>
    </row>
    <row r="2" spans="1:30" ht="15.6" customHeight="1" x14ac:dyDescent="0.35"/>
    <row r="3" spans="1:30" s="3" customFormat="1" ht="46.2" customHeight="1" x14ac:dyDescent="0.35">
      <c r="A3" s="92" t="s">
        <v>108</v>
      </c>
      <c r="B3" s="92"/>
      <c r="C3" s="92"/>
      <c r="D3" s="92"/>
      <c r="E3" s="92"/>
      <c r="F3" s="92"/>
      <c r="G3" s="92"/>
      <c r="H3" s="92"/>
      <c r="I3" s="92"/>
      <c r="J3" s="92"/>
      <c r="K3" s="92"/>
      <c r="L3" s="92"/>
      <c r="M3" s="92"/>
      <c r="N3" s="92"/>
    </row>
    <row r="4" spans="1:30" s="5" customFormat="1" ht="33.75" customHeight="1" x14ac:dyDescent="0.5">
      <c r="A4" s="82" t="s">
        <v>2</v>
      </c>
      <c r="B4" s="82" t="s">
        <v>1</v>
      </c>
      <c r="C4" s="84" t="s">
        <v>103</v>
      </c>
      <c r="D4" s="86" t="s">
        <v>19</v>
      </c>
      <c r="E4" s="86" t="s">
        <v>20</v>
      </c>
      <c r="F4" s="86" t="s">
        <v>53</v>
      </c>
      <c r="G4" s="86"/>
      <c r="H4" s="86"/>
      <c r="I4" s="86"/>
      <c r="J4" s="86"/>
      <c r="K4" s="86"/>
      <c r="L4" s="86"/>
      <c r="M4" s="86"/>
      <c r="N4" s="84" t="s">
        <v>116</v>
      </c>
    </row>
    <row r="5" spans="1:30" s="5" customFormat="1" ht="52.2" x14ac:dyDescent="0.5">
      <c r="A5" s="83"/>
      <c r="B5" s="83"/>
      <c r="C5" s="85"/>
      <c r="D5" s="82"/>
      <c r="E5" s="82"/>
      <c r="F5" s="36" t="s">
        <v>96</v>
      </c>
      <c r="G5" s="36" t="s">
        <v>49</v>
      </c>
      <c r="H5" s="36" t="s">
        <v>16</v>
      </c>
      <c r="I5" s="36" t="s">
        <v>49</v>
      </c>
      <c r="J5" s="36" t="s">
        <v>26</v>
      </c>
      <c r="K5" s="36" t="s">
        <v>26</v>
      </c>
      <c r="L5" s="36" t="s">
        <v>26</v>
      </c>
      <c r="M5" s="36" t="s">
        <v>16</v>
      </c>
      <c r="N5" s="85"/>
    </row>
    <row r="6" spans="1:30" s="5" customFormat="1" ht="21.6" hidden="1" customHeight="1" x14ac:dyDescent="0.5">
      <c r="A6" s="20">
        <v>1</v>
      </c>
      <c r="B6" s="71" t="s">
        <v>75</v>
      </c>
      <c r="C6" s="34">
        <v>0</v>
      </c>
      <c r="D6" s="34"/>
      <c r="E6" s="34">
        <f>SUM(F6:M6)</f>
        <v>0</v>
      </c>
      <c r="F6" s="34"/>
      <c r="G6" s="34"/>
      <c r="H6" s="34"/>
      <c r="I6" s="34"/>
      <c r="J6" s="34"/>
      <c r="K6" s="34"/>
      <c r="L6" s="34"/>
      <c r="M6" s="34"/>
      <c r="N6" s="35">
        <f>C6+D6-E6</f>
        <v>0</v>
      </c>
    </row>
    <row r="7" spans="1:30" s="5" customFormat="1" ht="21.6" hidden="1" customHeight="1" x14ac:dyDescent="0.5">
      <c r="A7" s="20">
        <v>2</v>
      </c>
      <c r="B7" s="71"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1"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1"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1"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1"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1"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1"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1"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1"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1"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1"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1"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1"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1"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1" t="s">
        <v>90</v>
      </c>
      <c r="C21" s="34">
        <v>0</v>
      </c>
      <c r="D21" s="34"/>
      <c r="E21" s="34">
        <f t="shared" si="0"/>
        <v>0</v>
      </c>
      <c r="F21" s="34"/>
      <c r="G21" s="34"/>
      <c r="H21" s="34"/>
      <c r="I21" s="34"/>
      <c r="J21" s="34"/>
      <c r="K21" s="34"/>
      <c r="L21" s="34"/>
      <c r="M21" s="34"/>
      <c r="N21" s="35">
        <f t="shared" si="1"/>
        <v>0</v>
      </c>
    </row>
    <row r="22" spans="1:21" s="5" customFormat="1" ht="21.6" customHeight="1" x14ac:dyDescent="0.5">
      <c r="A22" s="18">
        <v>1</v>
      </c>
      <c r="B22" s="71" t="s">
        <v>121</v>
      </c>
      <c r="C22" s="34">
        <v>0</v>
      </c>
      <c r="D22" s="34"/>
      <c r="E22" s="34">
        <f t="shared" si="0"/>
        <v>0</v>
      </c>
      <c r="F22" s="34"/>
      <c r="G22" s="34"/>
      <c r="H22" s="34"/>
      <c r="I22" s="34"/>
      <c r="J22" s="34"/>
      <c r="K22" s="34"/>
      <c r="L22" s="34"/>
      <c r="M22" s="34"/>
      <c r="N22" s="35">
        <f t="shared" si="1"/>
        <v>0</v>
      </c>
    </row>
    <row r="23" spans="1:21" s="22" customFormat="1" ht="21.6" customHeight="1" x14ac:dyDescent="0.45">
      <c r="A23" s="91" t="s">
        <v>0</v>
      </c>
      <c r="B23" s="91"/>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7" t="s">
        <v>71</v>
      </c>
      <c r="C24" s="77"/>
      <c r="D24" s="77"/>
      <c r="E24" s="77"/>
      <c r="F24" s="57"/>
      <c r="G24" s="76" t="s">
        <v>72</v>
      </c>
      <c r="H24" s="76"/>
      <c r="I24" s="76"/>
      <c r="J24" s="76"/>
      <c r="K24" s="76"/>
      <c r="L24" s="76"/>
      <c r="M24" s="76"/>
      <c r="N24" s="76"/>
      <c r="O24" s="57"/>
      <c r="P24" s="57"/>
      <c r="Q24" s="57"/>
      <c r="R24" s="57"/>
      <c r="S24" s="57"/>
      <c r="T24" s="57"/>
      <c r="U24" s="57"/>
    </row>
    <row r="25" spans="1:21" s="3" customFormat="1" ht="123.75" customHeight="1" x14ac:dyDescent="0.35">
      <c r="B25" s="90" t="s">
        <v>55</v>
      </c>
      <c r="C25" s="90"/>
      <c r="D25" s="90"/>
      <c r="E25" s="90"/>
      <c r="F25" s="90"/>
      <c r="G25" s="90"/>
      <c r="H25" s="90"/>
      <c r="I25" s="90"/>
      <c r="J25" s="90"/>
      <c r="K25" s="90"/>
      <c r="L25" s="90"/>
      <c r="M25" s="90"/>
      <c r="N25" s="90"/>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7"/>
      <c r="F1" s="76" t="s">
        <v>73</v>
      </c>
      <c r="G1" s="76"/>
      <c r="H1" s="76"/>
      <c r="I1" s="76"/>
      <c r="J1" s="76"/>
      <c r="K1" s="76"/>
      <c r="L1" s="76"/>
      <c r="M1" s="76"/>
      <c r="N1" s="76"/>
      <c r="O1" s="76"/>
      <c r="P1" s="76"/>
      <c r="Q1" s="76"/>
    </row>
    <row r="2" spans="1:19" x14ac:dyDescent="0.35">
      <c r="A2" s="6"/>
      <c r="B2" s="6"/>
      <c r="C2" s="6"/>
      <c r="D2" s="6"/>
      <c r="E2" s="6"/>
      <c r="F2" s="57"/>
      <c r="G2" s="57"/>
      <c r="H2" s="57"/>
      <c r="I2" s="57"/>
      <c r="J2" s="57"/>
      <c r="K2" s="57"/>
      <c r="L2" s="57"/>
      <c r="M2" s="57"/>
      <c r="N2" s="57"/>
      <c r="O2" s="57"/>
      <c r="P2" s="57"/>
      <c r="Q2" s="57"/>
    </row>
    <row r="3" spans="1:19" s="11" customFormat="1" ht="47.4" customHeight="1" x14ac:dyDescent="0.45">
      <c r="A3" s="97" t="s">
        <v>109</v>
      </c>
      <c r="B3" s="97"/>
      <c r="C3" s="97"/>
      <c r="D3" s="97"/>
      <c r="E3" s="97"/>
      <c r="F3" s="97"/>
      <c r="G3" s="97"/>
      <c r="H3" s="97"/>
      <c r="I3" s="97"/>
      <c r="J3" s="97"/>
      <c r="K3" s="97"/>
      <c r="L3" s="97"/>
      <c r="M3" s="97"/>
      <c r="N3" s="97"/>
      <c r="O3" s="97"/>
      <c r="P3" s="97"/>
      <c r="Q3" s="97"/>
      <c r="R3" s="12"/>
      <c r="S3" s="12"/>
    </row>
    <row r="4" spans="1:19" s="25" customFormat="1" ht="39.6" customHeight="1" x14ac:dyDescent="0.35">
      <c r="A4" s="88" t="s">
        <v>2</v>
      </c>
      <c r="B4" s="88" t="s">
        <v>1</v>
      </c>
      <c r="C4" s="87" t="s">
        <v>15</v>
      </c>
      <c r="D4" s="87"/>
      <c r="E4" s="87"/>
      <c r="F4" s="87"/>
      <c r="G4" s="87"/>
      <c r="H4" s="87"/>
      <c r="I4" s="87"/>
      <c r="J4" s="87" t="s">
        <v>35</v>
      </c>
      <c r="K4" s="87"/>
      <c r="L4" s="87"/>
      <c r="M4" s="87"/>
      <c r="N4" s="87"/>
      <c r="O4" s="87"/>
      <c r="P4" s="87"/>
      <c r="Q4" s="87" t="s">
        <v>34</v>
      </c>
      <c r="R4" s="14"/>
      <c r="S4" s="14"/>
    </row>
    <row r="5" spans="1:19" s="25" customFormat="1" ht="36" customHeight="1" x14ac:dyDescent="0.35">
      <c r="A5" s="89"/>
      <c r="B5" s="89"/>
      <c r="C5" s="98" t="s">
        <v>117</v>
      </c>
      <c r="D5" s="88" t="s">
        <v>19</v>
      </c>
      <c r="E5" s="94" t="s">
        <v>20</v>
      </c>
      <c r="F5" s="95"/>
      <c r="G5" s="95"/>
      <c r="H5" s="96"/>
      <c r="I5" s="98" t="s">
        <v>116</v>
      </c>
      <c r="J5" s="98" t="s">
        <v>117</v>
      </c>
      <c r="K5" s="88" t="s">
        <v>19</v>
      </c>
      <c r="L5" s="94" t="s">
        <v>20</v>
      </c>
      <c r="M5" s="95"/>
      <c r="N5" s="95"/>
      <c r="O5" s="96"/>
      <c r="P5" s="98" t="s">
        <v>116</v>
      </c>
      <c r="Q5" s="87"/>
      <c r="R5" s="14"/>
      <c r="S5" s="14"/>
    </row>
    <row r="6" spans="1:19" s="25" customFormat="1" x14ac:dyDescent="0.35">
      <c r="A6" s="89"/>
      <c r="B6" s="89"/>
      <c r="C6" s="98"/>
      <c r="D6" s="89"/>
      <c r="E6" s="88" t="s">
        <v>22</v>
      </c>
      <c r="F6" s="94" t="s">
        <v>21</v>
      </c>
      <c r="G6" s="95"/>
      <c r="H6" s="96"/>
      <c r="I6" s="98"/>
      <c r="J6" s="98"/>
      <c r="K6" s="89"/>
      <c r="L6" s="88" t="s">
        <v>22</v>
      </c>
      <c r="M6" s="94" t="s">
        <v>21</v>
      </c>
      <c r="N6" s="95"/>
      <c r="O6" s="96"/>
      <c r="P6" s="98"/>
      <c r="Q6" s="87"/>
      <c r="R6" s="14"/>
      <c r="S6" s="14"/>
    </row>
    <row r="7" spans="1:19" s="25" customFormat="1" ht="30.6" customHeight="1" x14ac:dyDescent="0.35">
      <c r="A7" s="93"/>
      <c r="B7" s="93"/>
      <c r="C7" s="98"/>
      <c r="D7" s="93"/>
      <c r="E7" s="93"/>
      <c r="F7" s="38" t="s">
        <v>97</v>
      </c>
      <c r="G7" s="38" t="s">
        <v>32</v>
      </c>
      <c r="H7" s="38" t="s">
        <v>31</v>
      </c>
      <c r="I7" s="98"/>
      <c r="J7" s="98"/>
      <c r="K7" s="93"/>
      <c r="L7" s="93"/>
      <c r="M7" s="38" t="s">
        <v>98</v>
      </c>
      <c r="N7" s="38" t="s">
        <v>31</v>
      </c>
      <c r="O7" s="38" t="s">
        <v>33</v>
      </c>
      <c r="P7" s="98"/>
      <c r="Q7" s="87"/>
      <c r="R7" s="14"/>
      <c r="S7" s="14"/>
    </row>
    <row r="8" spans="1:19" s="25" customFormat="1" ht="36" x14ac:dyDescent="0.35">
      <c r="A8" s="26">
        <v>1</v>
      </c>
      <c r="B8" s="45" t="s">
        <v>92</v>
      </c>
      <c r="C8" s="43">
        <v>0</v>
      </c>
      <c r="D8" s="38"/>
      <c r="E8" s="38">
        <f>SUM(F8:H8)</f>
        <v>0</v>
      </c>
      <c r="F8" s="44">
        <v>0</v>
      </c>
      <c r="G8" s="44"/>
      <c r="H8" s="44"/>
      <c r="I8" s="43">
        <f>C8+D8-E8</f>
        <v>0</v>
      </c>
      <c r="J8" s="42">
        <v>0</v>
      </c>
      <c r="K8" s="38"/>
      <c r="L8" s="38">
        <v>0</v>
      </c>
      <c r="M8" s="38">
        <v>0</v>
      </c>
      <c r="N8" s="38"/>
      <c r="O8" s="38"/>
      <c r="P8" s="42">
        <f>J8+K8-L8</f>
        <v>0</v>
      </c>
      <c r="Q8" s="42">
        <f>P8+I8</f>
        <v>0</v>
      </c>
      <c r="R8" s="14"/>
      <c r="S8" s="14"/>
    </row>
    <row r="9" spans="1:19" s="25" customFormat="1" hidden="1" x14ac:dyDescent="0.35">
      <c r="A9" s="26">
        <v>2</v>
      </c>
      <c r="B9" s="71"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1"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1"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1"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1"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1"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1"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1"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1"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1"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1"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1"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1"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1"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1"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1"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1"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4" t="s">
        <v>0</v>
      </c>
      <c r="B26" s="96"/>
      <c r="C26" s="42">
        <f t="shared" ref="C26:Q26" si="5">SUM(C8:C25)</f>
        <v>0</v>
      </c>
      <c r="D26" s="42">
        <f t="shared" si="5"/>
        <v>0</v>
      </c>
      <c r="E26" s="42">
        <f t="shared" si="5"/>
        <v>0</v>
      </c>
      <c r="F26" s="42">
        <f t="shared" si="5"/>
        <v>0</v>
      </c>
      <c r="G26" s="42">
        <f t="shared" si="5"/>
        <v>0</v>
      </c>
      <c r="H26" s="42">
        <f t="shared" si="5"/>
        <v>0</v>
      </c>
      <c r="I26" s="42">
        <f t="shared" si="5"/>
        <v>0</v>
      </c>
      <c r="J26" s="42">
        <f t="shared" si="5"/>
        <v>0</v>
      </c>
      <c r="K26" s="42">
        <f t="shared" si="5"/>
        <v>0</v>
      </c>
      <c r="L26" s="42">
        <f t="shared" si="5"/>
        <v>0</v>
      </c>
      <c r="M26" s="42">
        <f t="shared" si="5"/>
        <v>0</v>
      </c>
      <c r="N26" s="42">
        <f t="shared" si="5"/>
        <v>0</v>
      </c>
      <c r="O26" s="42">
        <f t="shared" si="5"/>
        <v>0</v>
      </c>
      <c r="P26" s="42">
        <f t="shared" si="5"/>
        <v>0</v>
      </c>
      <c r="Q26" s="42">
        <f t="shared" si="5"/>
        <v>0</v>
      </c>
    </row>
    <row r="27" spans="1:19" s="10" customFormat="1" ht="54" customHeight="1" x14ac:dyDescent="0.35">
      <c r="A27" s="77" t="s">
        <v>71</v>
      </c>
      <c r="B27" s="77"/>
      <c r="C27" s="77"/>
      <c r="D27" s="77"/>
      <c r="E27" s="57"/>
      <c r="G27" s="59"/>
      <c r="H27" s="59"/>
      <c r="I27" s="77" t="s">
        <v>72</v>
      </c>
      <c r="J27" s="77"/>
      <c r="K27" s="77"/>
      <c r="L27" s="77"/>
      <c r="M27" s="77"/>
      <c r="N27" s="77"/>
      <c r="O27" s="77"/>
      <c r="P27" s="77"/>
      <c r="Q27" s="77"/>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6"/>
  <sheetViews>
    <sheetView topLeftCell="A4" zoomScale="110" zoomScaleNormal="110" zoomScaleSheetLayoutView="70" workbookViewId="0">
      <selection activeCell="A23" sqref="A2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7"/>
      <c r="F1" s="76" t="s">
        <v>73</v>
      </c>
      <c r="G1" s="76"/>
      <c r="H1" s="76"/>
      <c r="I1" s="76"/>
      <c r="J1" s="76"/>
      <c r="K1" s="76"/>
      <c r="L1" s="76"/>
      <c r="M1" s="76"/>
      <c r="N1" s="76"/>
      <c r="O1" s="76"/>
      <c r="P1" s="76"/>
      <c r="Q1" s="76"/>
    </row>
    <row r="2" spans="1:19" x14ac:dyDescent="0.35">
      <c r="A2" s="6"/>
      <c r="B2" s="6"/>
      <c r="C2" s="6"/>
      <c r="D2" s="6"/>
      <c r="E2" s="6"/>
      <c r="F2" s="57"/>
      <c r="G2" s="57"/>
      <c r="H2" s="57"/>
      <c r="I2" s="57"/>
      <c r="J2" s="57"/>
      <c r="K2" s="57"/>
      <c r="L2" s="57"/>
      <c r="M2" s="57"/>
      <c r="N2" s="57"/>
      <c r="O2" s="57"/>
      <c r="P2" s="57"/>
      <c r="Q2" s="57"/>
    </row>
    <row r="3" spans="1:19" s="11" customFormat="1" ht="54.75" customHeight="1" x14ac:dyDescent="0.45">
      <c r="A3" s="97" t="s">
        <v>110</v>
      </c>
      <c r="B3" s="97"/>
      <c r="C3" s="97"/>
      <c r="D3" s="97"/>
      <c r="E3" s="97"/>
      <c r="F3" s="97"/>
      <c r="G3" s="97"/>
      <c r="H3" s="97"/>
      <c r="I3" s="97"/>
      <c r="J3" s="97"/>
      <c r="K3" s="97"/>
      <c r="L3" s="97"/>
      <c r="M3" s="97"/>
      <c r="N3" s="97"/>
      <c r="O3" s="97"/>
      <c r="P3" s="97"/>
      <c r="Q3" s="97"/>
      <c r="R3" s="12"/>
      <c r="S3" s="12"/>
    </row>
    <row r="4" spans="1:19" s="25" customFormat="1" ht="47.25" customHeight="1" x14ac:dyDescent="0.35">
      <c r="A4" s="88" t="s">
        <v>2</v>
      </c>
      <c r="B4" s="88" t="s">
        <v>1</v>
      </c>
      <c r="C4" s="87" t="s">
        <v>36</v>
      </c>
      <c r="D4" s="87"/>
      <c r="E4" s="87"/>
      <c r="F4" s="87"/>
      <c r="G4" s="87"/>
      <c r="H4" s="87"/>
      <c r="I4" s="87"/>
      <c r="J4" s="87" t="s">
        <v>37</v>
      </c>
      <c r="K4" s="87"/>
      <c r="L4" s="87"/>
      <c r="M4" s="87"/>
      <c r="N4" s="87"/>
      <c r="O4" s="87"/>
      <c r="P4" s="87"/>
      <c r="Q4" s="87" t="s">
        <v>38</v>
      </c>
      <c r="R4" s="14"/>
      <c r="S4" s="14"/>
    </row>
    <row r="5" spans="1:19" s="25" customFormat="1" ht="18" customHeight="1" x14ac:dyDescent="0.35">
      <c r="A5" s="89"/>
      <c r="B5" s="89"/>
      <c r="C5" s="98" t="s">
        <v>103</v>
      </c>
      <c r="D5" s="88" t="s">
        <v>19</v>
      </c>
      <c r="E5" s="94" t="s">
        <v>20</v>
      </c>
      <c r="F5" s="95"/>
      <c r="G5" s="95"/>
      <c r="H5" s="96"/>
      <c r="I5" s="98" t="s">
        <v>116</v>
      </c>
      <c r="J5" s="98" t="s">
        <v>103</v>
      </c>
      <c r="K5" s="88" t="s">
        <v>19</v>
      </c>
      <c r="L5" s="94" t="s">
        <v>20</v>
      </c>
      <c r="M5" s="95"/>
      <c r="N5" s="95"/>
      <c r="O5" s="96"/>
      <c r="P5" s="98" t="s">
        <v>116</v>
      </c>
      <c r="Q5" s="87"/>
      <c r="R5" s="14"/>
      <c r="S5" s="14"/>
    </row>
    <row r="6" spans="1:19" s="25" customFormat="1" ht="42" customHeight="1" x14ac:dyDescent="0.35">
      <c r="A6" s="89"/>
      <c r="B6" s="89"/>
      <c r="C6" s="98"/>
      <c r="D6" s="89"/>
      <c r="E6" s="88" t="s">
        <v>22</v>
      </c>
      <c r="F6" s="94" t="s">
        <v>21</v>
      </c>
      <c r="G6" s="95"/>
      <c r="H6" s="96"/>
      <c r="I6" s="98"/>
      <c r="J6" s="98"/>
      <c r="K6" s="89"/>
      <c r="L6" s="88" t="s">
        <v>22</v>
      </c>
      <c r="M6" s="94" t="s">
        <v>21</v>
      </c>
      <c r="N6" s="95"/>
      <c r="O6" s="96"/>
      <c r="P6" s="98"/>
      <c r="Q6" s="87"/>
      <c r="R6" s="14"/>
      <c r="S6" s="14"/>
    </row>
    <row r="7" spans="1:19" s="25" customFormat="1" ht="52.2" x14ac:dyDescent="0.35">
      <c r="A7" s="93"/>
      <c r="B7" s="93"/>
      <c r="C7" s="98"/>
      <c r="D7" s="93"/>
      <c r="E7" s="93"/>
      <c r="F7" s="38" t="s">
        <v>31</v>
      </c>
      <c r="G7" s="38" t="s">
        <v>32</v>
      </c>
      <c r="H7" s="38" t="s">
        <v>31</v>
      </c>
      <c r="I7" s="98"/>
      <c r="J7" s="98"/>
      <c r="K7" s="93"/>
      <c r="L7" s="93"/>
      <c r="M7" s="38" t="s">
        <v>95</v>
      </c>
      <c r="N7" s="38" t="s">
        <v>31</v>
      </c>
      <c r="O7" s="38" t="s">
        <v>33</v>
      </c>
      <c r="P7" s="98"/>
      <c r="Q7" s="87"/>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1</v>
      </c>
      <c r="B9" s="71" t="s">
        <v>75</v>
      </c>
      <c r="C9" s="44"/>
      <c r="D9" s="44"/>
      <c r="E9" s="44"/>
      <c r="F9" s="44"/>
      <c r="G9" s="44"/>
      <c r="H9" s="44"/>
      <c r="I9" s="43">
        <f t="shared" si="0"/>
        <v>0</v>
      </c>
      <c r="J9" s="38">
        <v>1</v>
      </c>
      <c r="K9" s="44"/>
      <c r="L9" s="44">
        <f t="shared" ref="L9:L24" si="1">SUM(M9:O9)</f>
        <v>1</v>
      </c>
      <c r="M9" s="38">
        <v>1</v>
      </c>
      <c r="N9" s="38"/>
      <c r="O9" s="38"/>
      <c r="P9" s="38">
        <f t="shared" ref="P9:P24" si="2">J9+K9-L9</f>
        <v>0</v>
      </c>
      <c r="Q9" s="42">
        <f t="shared" ref="Q9:Q24" si="3">P9+I9</f>
        <v>0</v>
      </c>
      <c r="R9" s="14"/>
      <c r="S9" s="14"/>
    </row>
    <row r="10" spans="1:19" s="25" customFormat="1" hidden="1" x14ac:dyDescent="0.35">
      <c r="A10" s="26">
        <v>3</v>
      </c>
      <c r="B10" s="71"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1"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1"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2</v>
      </c>
      <c r="B13" s="71" t="s">
        <v>79</v>
      </c>
      <c r="C13" s="44"/>
      <c r="D13" s="44"/>
      <c r="E13" s="44"/>
      <c r="F13" s="44"/>
      <c r="G13" s="44"/>
      <c r="H13" s="44"/>
      <c r="I13" s="43">
        <f t="shared" si="0"/>
        <v>0</v>
      </c>
      <c r="J13" s="38">
        <v>4</v>
      </c>
      <c r="K13" s="44"/>
      <c r="L13" s="44">
        <f t="shared" si="1"/>
        <v>2</v>
      </c>
      <c r="M13" s="38">
        <v>2</v>
      </c>
      <c r="N13" s="38"/>
      <c r="O13" s="38"/>
      <c r="P13" s="38">
        <f t="shared" si="2"/>
        <v>2</v>
      </c>
      <c r="Q13" s="42">
        <f t="shared" si="3"/>
        <v>2</v>
      </c>
      <c r="R13" s="14"/>
      <c r="S13" s="14"/>
    </row>
    <row r="14" spans="1:19" s="25" customFormat="1" hidden="1" x14ac:dyDescent="0.35">
      <c r="A14" s="26">
        <v>7</v>
      </c>
      <c r="B14" s="71"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1"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1"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24" s="25" customFormat="1" x14ac:dyDescent="0.35">
      <c r="A17" s="26">
        <v>3</v>
      </c>
      <c r="B17" s="71"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24" s="25" customFormat="1" hidden="1" x14ac:dyDescent="0.35">
      <c r="A18" s="26">
        <v>11</v>
      </c>
      <c r="B18" s="71"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24" s="25" customFormat="1" x14ac:dyDescent="0.35">
      <c r="A19" s="26">
        <v>4</v>
      </c>
      <c r="B19" s="71" t="s">
        <v>120</v>
      </c>
      <c r="C19" s="44"/>
      <c r="D19" s="38"/>
      <c r="E19" s="38"/>
      <c r="F19" s="44"/>
      <c r="G19" s="44"/>
      <c r="H19" s="44"/>
      <c r="I19" s="43">
        <f>C19+D19-E19</f>
        <v>0</v>
      </c>
      <c r="J19" s="38">
        <v>4</v>
      </c>
      <c r="K19" s="38"/>
      <c r="L19" s="44">
        <f t="shared" si="1"/>
        <v>2</v>
      </c>
      <c r="M19" s="38">
        <v>2</v>
      </c>
      <c r="N19" s="38"/>
      <c r="O19" s="38"/>
      <c r="P19" s="38">
        <f t="shared" si="2"/>
        <v>2</v>
      </c>
      <c r="Q19" s="42">
        <f t="shared" si="3"/>
        <v>2</v>
      </c>
      <c r="R19" s="14"/>
      <c r="S19" s="14"/>
    </row>
    <row r="20" spans="1:24" s="14" customFormat="1" hidden="1" x14ac:dyDescent="0.35">
      <c r="A20" s="26">
        <v>13</v>
      </c>
      <c r="B20" s="71" t="s">
        <v>86</v>
      </c>
      <c r="C20" s="40"/>
      <c r="D20" s="40"/>
      <c r="E20" s="40"/>
      <c r="F20" s="40"/>
      <c r="G20" s="40"/>
      <c r="H20" s="40"/>
      <c r="I20" s="43">
        <f t="shared" ref="I20:I24" si="4">C20+D20-E20</f>
        <v>0</v>
      </c>
      <c r="J20" s="38">
        <v>0</v>
      </c>
      <c r="K20" s="40"/>
      <c r="L20" s="44">
        <f t="shared" si="1"/>
        <v>0</v>
      </c>
      <c r="M20" s="40"/>
      <c r="N20" s="40"/>
      <c r="O20" s="40"/>
      <c r="P20" s="38">
        <f t="shared" si="2"/>
        <v>0</v>
      </c>
      <c r="Q20" s="42">
        <f t="shared" si="3"/>
        <v>0</v>
      </c>
    </row>
    <row r="21" spans="1:24" s="14" customFormat="1" hidden="1" x14ac:dyDescent="0.35">
      <c r="A21" s="26">
        <v>15</v>
      </c>
      <c r="B21" s="71" t="s">
        <v>88</v>
      </c>
      <c r="C21" s="40"/>
      <c r="D21" s="40"/>
      <c r="E21" s="40"/>
      <c r="F21" s="40"/>
      <c r="G21" s="40"/>
      <c r="H21" s="40"/>
      <c r="I21" s="43">
        <f t="shared" si="4"/>
        <v>0</v>
      </c>
      <c r="J21" s="40">
        <v>0</v>
      </c>
      <c r="K21" s="40"/>
      <c r="L21" s="44">
        <f t="shared" si="1"/>
        <v>0</v>
      </c>
      <c r="M21" s="40"/>
      <c r="N21" s="40"/>
      <c r="O21" s="40"/>
      <c r="P21" s="38">
        <f t="shared" si="2"/>
        <v>0</v>
      </c>
      <c r="Q21" s="42">
        <f t="shared" si="3"/>
        <v>0</v>
      </c>
    </row>
    <row r="22" spans="1:24" s="14" customFormat="1" hidden="1" x14ac:dyDescent="0.35">
      <c r="A22" s="26">
        <v>16</v>
      </c>
      <c r="B22" s="71" t="s">
        <v>89</v>
      </c>
      <c r="C22" s="40"/>
      <c r="D22" s="40"/>
      <c r="E22" s="40"/>
      <c r="F22" s="40"/>
      <c r="G22" s="40"/>
      <c r="H22" s="40"/>
      <c r="I22" s="43">
        <f t="shared" si="4"/>
        <v>0</v>
      </c>
      <c r="J22" s="40">
        <v>0</v>
      </c>
      <c r="K22" s="40"/>
      <c r="L22" s="44">
        <f t="shared" si="1"/>
        <v>0</v>
      </c>
      <c r="M22" s="40"/>
      <c r="N22" s="40"/>
      <c r="O22" s="40"/>
      <c r="P22" s="38">
        <f t="shared" si="2"/>
        <v>0</v>
      </c>
      <c r="Q22" s="42">
        <f t="shared" si="3"/>
        <v>0</v>
      </c>
    </row>
    <row r="23" spans="1:24" s="14" customFormat="1" x14ac:dyDescent="0.35">
      <c r="A23" s="26">
        <v>5</v>
      </c>
      <c r="B23" s="71" t="s">
        <v>90</v>
      </c>
      <c r="C23" s="40"/>
      <c r="D23" s="40"/>
      <c r="E23" s="40"/>
      <c r="F23" s="40"/>
      <c r="G23" s="40"/>
      <c r="H23" s="40"/>
      <c r="I23" s="43">
        <f t="shared" si="4"/>
        <v>0</v>
      </c>
      <c r="J23" s="40">
        <v>1</v>
      </c>
      <c r="K23" s="40"/>
      <c r="L23" s="44">
        <f t="shared" si="1"/>
        <v>0</v>
      </c>
      <c r="M23" s="40"/>
      <c r="N23" s="40"/>
      <c r="O23" s="40"/>
      <c r="P23" s="38">
        <f t="shared" si="2"/>
        <v>1</v>
      </c>
      <c r="Q23" s="42">
        <f t="shared" si="3"/>
        <v>1</v>
      </c>
    </row>
    <row r="24" spans="1:24" s="14" customFormat="1" hidden="1" x14ac:dyDescent="0.35">
      <c r="A24" s="26">
        <v>18</v>
      </c>
      <c r="B24" s="71" t="s">
        <v>91</v>
      </c>
      <c r="C24" s="40"/>
      <c r="D24" s="40"/>
      <c r="E24" s="40"/>
      <c r="F24" s="40"/>
      <c r="G24" s="40"/>
      <c r="H24" s="40"/>
      <c r="I24" s="43">
        <f t="shared" si="4"/>
        <v>0</v>
      </c>
      <c r="J24" s="40">
        <v>0</v>
      </c>
      <c r="K24" s="40"/>
      <c r="L24" s="44">
        <f t="shared" si="1"/>
        <v>0</v>
      </c>
      <c r="M24" s="40"/>
      <c r="N24" s="40"/>
      <c r="O24" s="40"/>
      <c r="P24" s="38">
        <f t="shared" si="2"/>
        <v>0</v>
      </c>
      <c r="Q24" s="42">
        <f t="shared" si="3"/>
        <v>0</v>
      </c>
    </row>
    <row r="25" spans="1:24" s="27" customFormat="1" ht="24" customHeight="1" x14ac:dyDescent="0.3">
      <c r="A25" s="94" t="s">
        <v>0</v>
      </c>
      <c r="B25" s="96"/>
      <c r="C25" s="42">
        <f>SUM(C8:C24)</f>
        <v>0</v>
      </c>
      <c r="D25" s="42">
        <f t="shared" ref="D25:Q25" si="5">SUM(D8:D24)</f>
        <v>0</v>
      </c>
      <c r="E25" s="42">
        <f t="shared" si="5"/>
        <v>0</v>
      </c>
      <c r="F25" s="42">
        <f t="shared" si="5"/>
        <v>0</v>
      </c>
      <c r="G25" s="42">
        <f t="shared" si="5"/>
        <v>0</v>
      </c>
      <c r="H25" s="42">
        <f t="shared" si="5"/>
        <v>0</v>
      </c>
      <c r="I25" s="42">
        <f t="shared" si="5"/>
        <v>0</v>
      </c>
      <c r="J25" s="42">
        <f t="shared" si="5"/>
        <v>11</v>
      </c>
      <c r="K25" s="42">
        <f t="shared" si="5"/>
        <v>0</v>
      </c>
      <c r="L25" s="42">
        <f t="shared" si="5"/>
        <v>5</v>
      </c>
      <c r="M25" s="42">
        <f t="shared" si="5"/>
        <v>5</v>
      </c>
      <c r="N25" s="42">
        <f t="shared" si="5"/>
        <v>0</v>
      </c>
      <c r="O25" s="42">
        <f t="shared" si="5"/>
        <v>0</v>
      </c>
      <c r="P25" s="42">
        <f t="shared" si="5"/>
        <v>6</v>
      </c>
      <c r="Q25" s="42">
        <f t="shared" si="5"/>
        <v>6</v>
      </c>
    </row>
    <row r="26" spans="1:24" s="10" customFormat="1" ht="41.25" customHeight="1" x14ac:dyDescent="0.35">
      <c r="A26" s="77" t="s">
        <v>71</v>
      </c>
      <c r="B26" s="77"/>
      <c r="C26" s="77"/>
      <c r="D26" s="77"/>
      <c r="E26" s="57"/>
      <c r="G26" s="59"/>
      <c r="H26" s="59"/>
      <c r="I26" s="77" t="s">
        <v>72</v>
      </c>
      <c r="J26" s="77"/>
      <c r="K26" s="77"/>
      <c r="L26" s="77"/>
      <c r="M26" s="77"/>
      <c r="N26" s="77"/>
      <c r="O26" s="77"/>
      <c r="P26" s="77"/>
      <c r="Q26" s="77"/>
      <c r="R26" s="14"/>
      <c r="S26" s="14"/>
    </row>
    <row r="27" spans="1:24" s="10" customFormat="1" x14ac:dyDescent="0.35">
      <c r="A27" s="14"/>
      <c r="B27" s="14"/>
      <c r="C27" s="14"/>
      <c r="D27" s="14"/>
      <c r="E27" s="14"/>
      <c r="F27" s="14"/>
      <c r="G27" s="14"/>
      <c r="H27" s="14"/>
      <c r="I27" s="14"/>
      <c r="J27" s="14"/>
      <c r="K27" s="14"/>
      <c r="L27" s="14"/>
      <c r="M27" s="14"/>
      <c r="N27" s="14"/>
      <c r="O27" s="14"/>
      <c r="P27" s="14"/>
      <c r="Q27" s="14"/>
      <c r="R27" s="14"/>
      <c r="S27" s="14"/>
    </row>
    <row r="28" spans="1:24" s="10" customFormat="1" x14ac:dyDescent="0.35">
      <c r="A28" s="14"/>
      <c r="B28" s="14"/>
      <c r="C28" s="14"/>
      <c r="D28" s="14"/>
      <c r="E28" s="14"/>
      <c r="F28" s="14"/>
      <c r="G28" s="14"/>
      <c r="H28" s="14"/>
      <c r="I28" s="14"/>
      <c r="J28" s="14"/>
      <c r="K28" s="14"/>
      <c r="L28" s="14"/>
      <c r="M28" s="14"/>
      <c r="N28" s="14"/>
      <c r="O28" s="14"/>
      <c r="P28" s="14"/>
      <c r="Q28" s="14"/>
      <c r="R28" s="14"/>
      <c r="S28" s="14"/>
    </row>
    <row r="29" spans="1:24" s="10" customFormat="1" x14ac:dyDescent="0.35">
      <c r="A29" s="14"/>
      <c r="B29" s="14"/>
      <c r="C29" s="14"/>
      <c r="D29" s="14"/>
      <c r="E29" s="14"/>
      <c r="F29" s="14"/>
      <c r="G29" s="14"/>
      <c r="H29" s="14"/>
      <c r="I29" s="14"/>
      <c r="J29" s="14"/>
      <c r="K29" s="14"/>
      <c r="L29" s="14"/>
      <c r="M29" s="14"/>
      <c r="N29" s="14"/>
      <c r="O29" s="14"/>
      <c r="P29" s="14"/>
      <c r="Q29" s="14"/>
      <c r="R29" s="14"/>
      <c r="S29" s="14"/>
    </row>
    <row r="30" spans="1:24" s="10" customFormat="1" x14ac:dyDescent="0.35">
      <c r="A30" s="14"/>
      <c r="B30" s="14"/>
      <c r="C30" s="14"/>
      <c r="D30" s="14"/>
      <c r="E30" s="14"/>
      <c r="F30" s="14"/>
      <c r="G30" s="14"/>
      <c r="H30" s="14"/>
      <c r="I30" s="14"/>
      <c r="J30" s="14"/>
      <c r="K30" s="14"/>
      <c r="L30" s="14"/>
      <c r="M30" s="14"/>
      <c r="N30" s="14"/>
      <c r="O30" s="14"/>
      <c r="P30" s="14"/>
      <c r="Q30" s="14"/>
      <c r="R30" s="14"/>
      <c r="S30" s="14"/>
    </row>
    <row r="31" spans="1:24" s="10" customFormat="1" x14ac:dyDescent="0.35">
      <c r="A31" s="14"/>
      <c r="B31" s="14"/>
      <c r="C31" s="14"/>
      <c r="D31" s="14"/>
      <c r="E31" s="14"/>
      <c r="F31" s="14"/>
      <c r="G31" s="14"/>
      <c r="H31" s="14"/>
      <c r="I31" s="14"/>
      <c r="J31" s="14"/>
      <c r="K31" s="14"/>
      <c r="L31" s="14"/>
      <c r="M31" s="14"/>
      <c r="N31" s="14"/>
      <c r="O31" s="14"/>
      <c r="P31" s="14"/>
      <c r="Q31" s="14"/>
      <c r="R31" s="14"/>
      <c r="S31" s="14"/>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sheetData>
  <mergeCells count="23">
    <mergeCell ref="A25:B25"/>
    <mergeCell ref="A1:D1"/>
    <mergeCell ref="F1:Q1"/>
    <mergeCell ref="A26:D26"/>
    <mergeCell ref="I26:Q26"/>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10" zoomScale="110" zoomScaleNormal="110" zoomScaleSheetLayoutView="70" workbookViewId="0">
      <selection activeCell="E17" sqref="E17"/>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6" t="s">
        <v>73</v>
      </c>
      <c r="F1" s="76"/>
      <c r="G1" s="76"/>
      <c r="H1" s="76"/>
      <c r="I1" s="76"/>
      <c r="J1" s="57"/>
      <c r="K1" s="57"/>
      <c r="L1" s="57"/>
      <c r="M1" s="57"/>
      <c r="N1" s="57"/>
      <c r="O1" s="57"/>
      <c r="P1" s="57"/>
      <c r="Q1" s="57"/>
    </row>
    <row r="2" spans="1:17" x14ac:dyDescent="0.35">
      <c r="A2" s="6"/>
      <c r="B2" s="6"/>
      <c r="C2" s="6"/>
      <c r="D2" s="6"/>
      <c r="E2" s="6"/>
      <c r="F2" s="57"/>
      <c r="G2" s="57"/>
      <c r="H2" s="57"/>
      <c r="I2" s="57"/>
      <c r="J2" s="57"/>
      <c r="K2" s="57"/>
      <c r="L2" s="57"/>
      <c r="M2" s="57"/>
      <c r="N2" s="57"/>
      <c r="O2" s="57"/>
      <c r="P2" s="57"/>
      <c r="Q2" s="57"/>
    </row>
    <row r="3" spans="1:17" s="11" customFormat="1" ht="46.2" customHeight="1" x14ac:dyDescent="0.45">
      <c r="A3" s="97" t="s">
        <v>111</v>
      </c>
      <c r="B3" s="97"/>
      <c r="C3" s="97"/>
      <c r="D3" s="97"/>
      <c r="E3" s="97"/>
      <c r="F3" s="97"/>
      <c r="G3" s="97"/>
      <c r="H3" s="97"/>
      <c r="I3" s="97"/>
      <c r="J3" s="12"/>
      <c r="K3" s="12"/>
    </row>
    <row r="4" spans="1:17" s="25" customFormat="1" ht="18" customHeight="1" x14ac:dyDescent="0.35">
      <c r="A4" s="88" t="s">
        <v>2</v>
      </c>
      <c r="B4" s="88" t="s">
        <v>1</v>
      </c>
      <c r="C4" s="98" t="s">
        <v>117</v>
      </c>
      <c r="D4" s="88" t="s">
        <v>19</v>
      </c>
      <c r="E4" s="94" t="s">
        <v>20</v>
      </c>
      <c r="F4" s="95"/>
      <c r="G4" s="95"/>
      <c r="H4" s="96"/>
      <c r="I4" s="98" t="s">
        <v>116</v>
      </c>
      <c r="J4" s="14"/>
      <c r="K4" s="14"/>
    </row>
    <row r="5" spans="1:17" s="25" customFormat="1" x14ac:dyDescent="0.35">
      <c r="A5" s="89"/>
      <c r="B5" s="89"/>
      <c r="C5" s="98"/>
      <c r="D5" s="89"/>
      <c r="E5" s="88" t="s">
        <v>22</v>
      </c>
      <c r="F5" s="94" t="s">
        <v>21</v>
      </c>
      <c r="G5" s="95"/>
      <c r="H5" s="96"/>
      <c r="I5" s="98"/>
      <c r="J5" s="14"/>
      <c r="K5" s="14"/>
    </row>
    <row r="6" spans="1:17" s="25" customFormat="1" x14ac:dyDescent="0.35">
      <c r="A6" s="93"/>
      <c r="B6" s="93"/>
      <c r="C6" s="98"/>
      <c r="D6" s="93"/>
      <c r="E6" s="93"/>
      <c r="F6" s="38" t="s">
        <v>99</v>
      </c>
      <c r="G6" s="38" t="s">
        <v>26</v>
      </c>
      <c r="H6" s="38" t="s">
        <v>31</v>
      </c>
      <c r="I6" s="98"/>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1" t="s">
        <v>77</v>
      </c>
      <c r="C8" s="44">
        <v>0</v>
      </c>
      <c r="D8" s="44"/>
      <c r="E8" s="44">
        <f t="shared" ref="E8:E14" si="0">SUM(F8:H8)</f>
        <v>0</v>
      </c>
      <c r="F8" s="38"/>
      <c r="G8" s="38"/>
      <c r="H8" s="38"/>
      <c r="I8" s="43">
        <f t="shared" ref="I8:I14" si="1">C8+D8-E8</f>
        <v>0</v>
      </c>
      <c r="J8" s="14"/>
      <c r="K8" s="14"/>
    </row>
    <row r="9" spans="1:17" s="25" customFormat="1" ht="21" customHeight="1" x14ac:dyDescent="0.35">
      <c r="A9" s="26">
        <v>3</v>
      </c>
      <c r="B9" s="71" t="s">
        <v>78</v>
      </c>
      <c r="C9" s="44">
        <v>2</v>
      </c>
      <c r="D9" s="44"/>
      <c r="E9" s="44">
        <f t="shared" si="0"/>
        <v>1</v>
      </c>
      <c r="F9" s="38"/>
      <c r="G9" s="38">
        <v>1</v>
      </c>
      <c r="H9" s="38"/>
      <c r="I9" s="43">
        <f t="shared" si="1"/>
        <v>1</v>
      </c>
      <c r="J9" s="14"/>
      <c r="K9" s="14"/>
    </row>
    <row r="10" spans="1:17" s="25" customFormat="1" ht="21" customHeight="1" x14ac:dyDescent="0.35">
      <c r="A10" s="26">
        <v>4</v>
      </c>
      <c r="B10" s="71" t="s">
        <v>79</v>
      </c>
      <c r="C10" s="44">
        <v>1</v>
      </c>
      <c r="D10" s="44"/>
      <c r="E10" s="44">
        <f t="shared" si="0"/>
        <v>0</v>
      </c>
      <c r="F10" s="38"/>
      <c r="G10" s="38"/>
      <c r="H10" s="38"/>
      <c r="I10" s="43">
        <f t="shared" si="1"/>
        <v>1</v>
      </c>
      <c r="J10" s="14"/>
      <c r="K10" s="14"/>
    </row>
    <row r="11" spans="1:17" s="25" customFormat="1" ht="21" customHeight="1" x14ac:dyDescent="0.35">
      <c r="A11" s="26">
        <v>5</v>
      </c>
      <c r="B11" s="71" t="s">
        <v>83</v>
      </c>
      <c r="C11" s="44">
        <v>1</v>
      </c>
      <c r="D11" s="44"/>
      <c r="E11" s="44">
        <f t="shared" si="0"/>
        <v>0</v>
      </c>
      <c r="F11" s="38"/>
      <c r="G11" s="38"/>
      <c r="H11" s="38"/>
      <c r="I11" s="43">
        <f t="shared" si="1"/>
        <v>1</v>
      </c>
      <c r="J11" s="14"/>
      <c r="K11" s="14"/>
    </row>
    <row r="12" spans="1:17" s="14" customFormat="1" ht="21" customHeight="1" x14ac:dyDescent="0.35">
      <c r="A12" s="26">
        <v>6</v>
      </c>
      <c r="B12" s="71" t="s">
        <v>86</v>
      </c>
      <c r="C12" s="40">
        <v>1</v>
      </c>
      <c r="D12" s="40"/>
      <c r="E12" s="44">
        <f t="shared" si="0"/>
        <v>0</v>
      </c>
      <c r="F12" s="40"/>
      <c r="G12" s="40"/>
      <c r="H12" s="40"/>
      <c r="I12" s="43">
        <f t="shared" si="1"/>
        <v>1</v>
      </c>
    </row>
    <row r="13" spans="1:17" s="14" customFormat="1" ht="21" customHeight="1" x14ac:dyDescent="0.35">
      <c r="A13" s="26">
        <v>7</v>
      </c>
      <c r="B13" s="71" t="s">
        <v>120</v>
      </c>
      <c r="C13" s="40">
        <v>1</v>
      </c>
      <c r="D13" s="40"/>
      <c r="E13" s="44">
        <f t="shared" si="0"/>
        <v>0</v>
      </c>
      <c r="F13" s="40"/>
      <c r="G13" s="40"/>
      <c r="H13" s="40"/>
      <c r="I13" s="43">
        <f t="shared" si="1"/>
        <v>1</v>
      </c>
    </row>
    <row r="14" spans="1:17" s="14" customFormat="1" ht="21" customHeight="1" x14ac:dyDescent="0.35">
      <c r="A14" s="26">
        <v>8</v>
      </c>
      <c r="B14" s="71" t="s">
        <v>91</v>
      </c>
      <c r="C14" s="40">
        <v>4</v>
      </c>
      <c r="D14" s="40"/>
      <c r="E14" s="44">
        <f t="shared" si="0"/>
        <v>2</v>
      </c>
      <c r="F14" s="40"/>
      <c r="G14" s="129">
        <v>2</v>
      </c>
      <c r="H14" s="40"/>
      <c r="I14" s="43">
        <f t="shared" si="1"/>
        <v>2</v>
      </c>
    </row>
    <row r="15" spans="1:17" s="27" customFormat="1" ht="21" customHeight="1" x14ac:dyDescent="0.3">
      <c r="A15" s="94" t="s">
        <v>0</v>
      </c>
      <c r="B15" s="96"/>
      <c r="C15" s="42">
        <f>SUM(C7:C14)</f>
        <v>11</v>
      </c>
      <c r="D15" s="42">
        <f>SUM(D7:D14)</f>
        <v>0</v>
      </c>
      <c r="E15" s="42">
        <f>SUM(E7:E14)</f>
        <v>3</v>
      </c>
      <c r="F15" s="42">
        <f>SUM(F7:F14)</f>
        <v>0</v>
      </c>
      <c r="G15" s="42">
        <f>SUM(G7:G14)</f>
        <v>3</v>
      </c>
      <c r="H15" s="42">
        <f>SUM(H7:H14)</f>
        <v>0</v>
      </c>
      <c r="I15" s="42">
        <f>SUM(I7:I14)</f>
        <v>8</v>
      </c>
    </row>
    <row r="16" spans="1:17" s="10" customFormat="1" ht="37.5" customHeight="1" x14ac:dyDescent="0.3">
      <c r="A16" s="77" t="s">
        <v>71</v>
      </c>
      <c r="B16" s="77"/>
      <c r="C16" s="77"/>
      <c r="D16" s="77"/>
      <c r="E16" s="57"/>
      <c r="F16" s="77" t="s">
        <v>72</v>
      </c>
      <c r="G16" s="77"/>
      <c r="H16" s="77"/>
      <c r="I16" s="77"/>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O7" zoomScale="70" zoomScaleNormal="70" zoomScaleSheetLayoutView="50" workbookViewId="0">
      <selection activeCell="AN8" sqref="AN8"/>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7"/>
      <c r="B1" s="75" t="s">
        <v>74</v>
      </c>
      <c r="C1" s="75"/>
      <c r="D1" s="75"/>
      <c r="E1" s="75"/>
      <c r="F1" s="75"/>
      <c r="G1" s="75"/>
      <c r="H1" s="47"/>
      <c r="I1" s="47"/>
      <c r="J1" s="47"/>
      <c r="K1" s="47"/>
      <c r="L1" s="47"/>
      <c r="M1" s="47"/>
      <c r="N1" s="47"/>
      <c r="O1" s="76" t="s">
        <v>73</v>
      </c>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5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row>
    <row r="3" spans="1:52" s="3" customFormat="1" ht="63.75" customHeight="1" x14ac:dyDescent="0.35">
      <c r="A3" s="110" t="s">
        <v>112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row>
    <row r="4" spans="1:52" s="16" customFormat="1" ht="63" customHeight="1" x14ac:dyDescent="0.4">
      <c r="A4" s="100" t="s">
        <v>2</v>
      </c>
      <c r="B4" s="100" t="s">
        <v>1</v>
      </c>
      <c r="C4" s="100" t="s">
        <v>45</v>
      </c>
      <c r="D4" s="100"/>
      <c r="E4" s="100"/>
      <c r="F4" s="100"/>
      <c r="G4" s="100"/>
      <c r="H4" s="100"/>
      <c r="I4" s="100"/>
      <c r="J4" s="100"/>
      <c r="K4" s="100"/>
      <c r="L4" s="100"/>
      <c r="M4" s="100"/>
      <c r="N4" s="100"/>
      <c r="O4" s="100" t="s">
        <v>46</v>
      </c>
      <c r="P4" s="100"/>
      <c r="Q4" s="100"/>
      <c r="R4" s="100"/>
      <c r="S4" s="100"/>
      <c r="T4" s="100"/>
      <c r="U4" s="100"/>
      <c r="V4" s="100"/>
      <c r="W4" s="100"/>
      <c r="X4" s="102" t="s">
        <v>58</v>
      </c>
      <c r="Y4" s="103"/>
      <c r="Z4" s="103"/>
      <c r="AA4" s="103"/>
      <c r="AB4" s="103"/>
      <c r="AC4" s="103"/>
      <c r="AD4" s="104"/>
      <c r="AE4" s="102" t="s">
        <v>60</v>
      </c>
      <c r="AF4" s="103"/>
      <c r="AG4" s="103"/>
      <c r="AH4" s="103"/>
      <c r="AI4" s="103"/>
      <c r="AJ4" s="103"/>
      <c r="AK4" s="104"/>
      <c r="AL4" s="102" t="s">
        <v>61</v>
      </c>
      <c r="AM4" s="104"/>
      <c r="AN4" s="105" t="s">
        <v>62</v>
      </c>
    </row>
    <row r="5" spans="1:52" s="16" customFormat="1" ht="50.25" customHeight="1" x14ac:dyDescent="0.4">
      <c r="A5" s="100"/>
      <c r="B5" s="100"/>
      <c r="C5" s="101" t="s">
        <v>122</v>
      </c>
      <c r="D5" s="100" t="s">
        <v>19</v>
      </c>
      <c r="E5" s="100" t="s">
        <v>20</v>
      </c>
      <c r="F5" s="100"/>
      <c r="G5" s="100"/>
      <c r="H5" s="100"/>
      <c r="I5" s="100"/>
      <c r="J5" s="100"/>
      <c r="K5" s="107" t="s">
        <v>116</v>
      </c>
      <c r="L5" s="108"/>
      <c r="M5" s="108"/>
      <c r="N5" s="109"/>
      <c r="O5" s="101" t="s">
        <v>122</v>
      </c>
      <c r="P5" s="100" t="s">
        <v>19</v>
      </c>
      <c r="Q5" s="102" t="s">
        <v>20</v>
      </c>
      <c r="R5" s="103"/>
      <c r="S5" s="103"/>
      <c r="T5" s="104"/>
      <c r="U5" s="107" t="s">
        <v>116</v>
      </c>
      <c r="V5" s="108"/>
      <c r="W5" s="108"/>
      <c r="X5" s="101" t="s">
        <v>122</v>
      </c>
      <c r="Y5" s="105" t="s">
        <v>19</v>
      </c>
      <c r="Z5" s="100" t="s">
        <v>20</v>
      </c>
      <c r="AA5" s="100"/>
      <c r="AB5" s="100"/>
      <c r="AC5" s="100"/>
      <c r="AD5" s="111" t="s">
        <v>116</v>
      </c>
      <c r="AE5" s="101" t="s">
        <v>122</v>
      </c>
      <c r="AF5" s="105" t="s">
        <v>19</v>
      </c>
      <c r="AG5" s="100" t="s">
        <v>20</v>
      </c>
      <c r="AH5" s="100"/>
      <c r="AI5" s="100"/>
      <c r="AJ5" s="100"/>
      <c r="AK5" s="111" t="s">
        <v>116</v>
      </c>
      <c r="AL5" s="105" t="s">
        <v>44</v>
      </c>
      <c r="AM5" s="105" t="s">
        <v>22</v>
      </c>
      <c r="AN5" s="114"/>
    </row>
    <row r="6" spans="1:52" s="16" customFormat="1" ht="29.25" customHeight="1" x14ac:dyDescent="0.4">
      <c r="A6" s="100"/>
      <c r="B6" s="100"/>
      <c r="C6" s="101"/>
      <c r="D6" s="100"/>
      <c r="E6" s="100" t="s">
        <v>22</v>
      </c>
      <c r="F6" s="100" t="s">
        <v>21</v>
      </c>
      <c r="G6" s="100"/>
      <c r="H6" s="100"/>
      <c r="I6" s="100"/>
      <c r="J6" s="100"/>
      <c r="K6" s="105" t="s">
        <v>18</v>
      </c>
      <c r="L6" s="105" t="s">
        <v>56</v>
      </c>
      <c r="M6" s="105" t="s">
        <v>57</v>
      </c>
      <c r="N6" s="105" t="s">
        <v>6</v>
      </c>
      <c r="O6" s="101"/>
      <c r="P6" s="100"/>
      <c r="Q6" s="105" t="s">
        <v>22</v>
      </c>
      <c r="R6" s="102" t="s">
        <v>21</v>
      </c>
      <c r="S6" s="103"/>
      <c r="T6" s="104"/>
      <c r="U6" s="105" t="s">
        <v>18</v>
      </c>
      <c r="V6" s="105" t="s">
        <v>23</v>
      </c>
      <c r="W6" s="105" t="s">
        <v>24</v>
      </c>
      <c r="X6" s="101"/>
      <c r="Y6" s="114"/>
      <c r="Z6" s="100" t="s">
        <v>22</v>
      </c>
      <c r="AA6" s="100" t="s">
        <v>21</v>
      </c>
      <c r="AB6" s="100"/>
      <c r="AC6" s="100"/>
      <c r="AD6" s="112"/>
      <c r="AE6" s="101"/>
      <c r="AF6" s="114"/>
      <c r="AG6" s="100" t="s">
        <v>22</v>
      </c>
      <c r="AH6" s="100" t="s">
        <v>21</v>
      </c>
      <c r="AI6" s="100"/>
      <c r="AJ6" s="100"/>
      <c r="AK6" s="112"/>
      <c r="AL6" s="114"/>
      <c r="AM6" s="114"/>
      <c r="AN6" s="114"/>
    </row>
    <row r="7" spans="1:52" s="16" customFormat="1" ht="92.25" customHeight="1" x14ac:dyDescent="0.4">
      <c r="A7" s="100"/>
      <c r="B7" s="100"/>
      <c r="C7" s="101"/>
      <c r="D7" s="100"/>
      <c r="E7" s="100"/>
      <c r="F7" s="49" t="s">
        <v>14</v>
      </c>
      <c r="G7" s="49" t="s">
        <v>13</v>
      </c>
      <c r="H7" s="50" t="s">
        <v>16</v>
      </c>
      <c r="I7" s="50" t="s">
        <v>17</v>
      </c>
      <c r="J7" s="50" t="s">
        <v>48</v>
      </c>
      <c r="K7" s="106"/>
      <c r="L7" s="106"/>
      <c r="M7" s="106"/>
      <c r="N7" s="106"/>
      <c r="O7" s="101"/>
      <c r="P7" s="100"/>
      <c r="Q7" s="106"/>
      <c r="R7" s="50" t="s">
        <v>26</v>
      </c>
      <c r="S7" s="50" t="s">
        <v>17</v>
      </c>
      <c r="T7" s="50" t="s">
        <v>27</v>
      </c>
      <c r="U7" s="106"/>
      <c r="V7" s="106"/>
      <c r="W7" s="106"/>
      <c r="X7" s="101"/>
      <c r="Y7" s="106"/>
      <c r="Z7" s="100"/>
      <c r="AA7" s="50" t="s">
        <v>33</v>
      </c>
      <c r="AB7" s="50" t="s">
        <v>47</v>
      </c>
      <c r="AC7" s="50" t="s">
        <v>26</v>
      </c>
      <c r="AD7" s="113"/>
      <c r="AE7" s="101"/>
      <c r="AF7" s="106"/>
      <c r="AG7" s="100"/>
      <c r="AH7" s="50" t="s">
        <v>33</v>
      </c>
      <c r="AI7" s="50" t="s">
        <v>47</v>
      </c>
      <c r="AJ7" s="50" t="s">
        <v>26</v>
      </c>
      <c r="AK7" s="113"/>
      <c r="AL7" s="106"/>
      <c r="AM7" s="106"/>
      <c r="AN7" s="106"/>
    </row>
    <row r="8" spans="1:52" s="4" customFormat="1" ht="25.2" x14ac:dyDescent="0.45">
      <c r="A8" s="51">
        <v>1</v>
      </c>
      <c r="B8" s="65" t="s">
        <v>75</v>
      </c>
      <c r="C8" s="52">
        <v>10</v>
      </c>
      <c r="D8" s="52"/>
      <c r="E8" s="52">
        <f>SUM(F8:J8)</f>
        <v>0</v>
      </c>
      <c r="F8" s="53"/>
      <c r="G8" s="53"/>
      <c r="H8" s="53"/>
      <c r="I8" s="53"/>
      <c r="J8" s="52"/>
      <c r="K8" s="54">
        <f>C8+D8-E8</f>
        <v>10</v>
      </c>
      <c r="L8" s="66">
        <f>K8</f>
        <v>10</v>
      </c>
      <c r="M8" s="66">
        <v>0</v>
      </c>
      <c r="N8" s="52">
        <v>9</v>
      </c>
      <c r="O8" s="52">
        <v>7</v>
      </c>
      <c r="P8" s="53"/>
      <c r="Q8" s="52">
        <f>R8+S8+T8</f>
        <v>0</v>
      </c>
      <c r="R8" s="52"/>
      <c r="S8" s="66"/>
      <c r="T8" s="66"/>
      <c r="U8" s="52">
        <f>O8+P8-Q8</f>
        <v>7</v>
      </c>
      <c r="V8" s="52">
        <v>1</v>
      </c>
      <c r="W8" s="54">
        <f>U8-V8</f>
        <v>6</v>
      </c>
      <c r="X8" s="52"/>
      <c r="Y8" s="52"/>
      <c r="Z8" s="52"/>
      <c r="AA8" s="52"/>
      <c r="AB8" s="52"/>
      <c r="AC8" s="52"/>
      <c r="AD8" s="54">
        <f>X8+Y8-Z8</f>
        <v>0</v>
      </c>
      <c r="AE8" s="52"/>
      <c r="AF8" s="52"/>
      <c r="AG8" s="52"/>
      <c r="AH8" s="52"/>
      <c r="AI8" s="52"/>
      <c r="AJ8" s="52"/>
      <c r="AK8" s="54">
        <f>AE8+AF8-AG8</f>
        <v>0</v>
      </c>
      <c r="AL8" s="52"/>
      <c r="AM8" s="52"/>
      <c r="AN8" s="55">
        <f>K8+U8+AD8+AK8</f>
        <v>17</v>
      </c>
      <c r="AO8" s="16"/>
      <c r="AP8" s="16"/>
      <c r="AQ8" s="16"/>
      <c r="AR8" s="16"/>
      <c r="AS8" s="16"/>
      <c r="AT8" s="16"/>
      <c r="AU8" s="16"/>
      <c r="AV8" s="16"/>
      <c r="AW8" s="16"/>
      <c r="AX8" s="16"/>
      <c r="AY8" s="16"/>
      <c r="AZ8" s="16"/>
    </row>
    <row r="9" spans="1:52" s="4" customFormat="1" ht="25.2" x14ac:dyDescent="0.45">
      <c r="A9" s="51">
        <v>2</v>
      </c>
      <c r="B9" s="65" t="s">
        <v>76</v>
      </c>
      <c r="C9" s="52">
        <v>5</v>
      </c>
      <c r="D9" s="52"/>
      <c r="E9" s="52">
        <f t="shared" ref="E9:E22" si="0">SUM(F9:J9)</f>
        <v>0</v>
      </c>
      <c r="F9" s="53"/>
      <c r="G9" s="53"/>
      <c r="H9" s="53"/>
      <c r="I9" s="53"/>
      <c r="J9" s="52"/>
      <c r="K9" s="54">
        <f t="shared" ref="K9:K22" si="1">C9+D9-E9</f>
        <v>5</v>
      </c>
      <c r="L9" s="66">
        <f t="shared" ref="L9:L22" si="2">K9</f>
        <v>5</v>
      </c>
      <c r="M9" s="66">
        <v>0</v>
      </c>
      <c r="N9" s="52">
        <v>2</v>
      </c>
      <c r="O9" s="52">
        <v>1</v>
      </c>
      <c r="P9" s="53"/>
      <c r="Q9" s="52">
        <f t="shared" ref="Q9:Q22" si="3">R9+S9+T9</f>
        <v>0</v>
      </c>
      <c r="R9" s="52"/>
      <c r="S9" s="66"/>
      <c r="T9" s="66"/>
      <c r="U9" s="52">
        <f t="shared" ref="U9:U22" si="4">O9+P9-Q9</f>
        <v>1</v>
      </c>
      <c r="V9" s="52"/>
      <c r="W9" s="54">
        <f t="shared" ref="W9:W22" si="5">U9-V9</f>
        <v>1</v>
      </c>
      <c r="X9" s="52"/>
      <c r="Y9" s="52"/>
      <c r="Z9" s="52"/>
      <c r="AA9" s="52"/>
      <c r="AB9" s="52"/>
      <c r="AC9" s="52"/>
      <c r="AD9" s="54">
        <f t="shared" ref="AD9:AD22" si="6">X9+Y9-Z9</f>
        <v>0</v>
      </c>
      <c r="AE9" s="52"/>
      <c r="AF9" s="52"/>
      <c r="AG9" s="52"/>
      <c r="AH9" s="52"/>
      <c r="AI9" s="52"/>
      <c r="AJ9" s="52"/>
      <c r="AK9" s="54">
        <f t="shared" ref="AK9:AK22" si="7">AE9+AF9-AG9</f>
        <v>0</v>
      </c>
      <c r="AL9" s="52"/>
      <c r="AM9" s="52"/>
      <c r="AN9" s="55">
        <f t="shared" ref="AN9:AN22" si="8">K9+U9+AD9+AK9</f>
        <v>6</v>
      </c>
      <c r="AO9" s="16"/>
      <c r="AP9" s="16"/>
      <c r="AQ9" s="16"/>
      <c r="AR9" s="16"/>
      <c r="AS9" s="16"/>
      <c r="AT9" s="16"/>
      <c r="AU9" s="16"/>
      <c r="AV9" s="16"/>
      <c r="AW9" s="16"/>
      <c r="AX9" s="16"/>
      <c r="AY9" s="16"/>
      <c r="AZ9" s="16"/>
    </row>
    <row r="10" spans="1:52" s="4" customFormat="1" ht="25.2" x14ac:dyDescent="0.45">
      <c r="A10" s="51">
        <v>3</v>
      </c>
      <c r="B10" s="65" t="s">
        <v>77</v>
      </c>
      <c r="C10" s="52">
        <v>1</v>
      </c>
      <c r="D10" s="52"/>
      <c r="E10" s="52">
        <f t="shared" si="0"/>
        <v>0</v>
      </c>
      <c r="F10" s="53"/>
      <c r="G10" s="53"/>
      <c r="H10" s="53"/>
      <c r="I10" s="53"/>
      <c r="J10" s="52"/>
      <c r="K10" s="54">
        <f t="shared" si="1"/>
        <v>1</v>
      </c>
      <c r="L10" s="66">
        <f t="shared" si="2"/>
        <v>1</v>
      </c>
      <c r="M10" s="66">
        <v>0</v>
      </c>
      <c r="N10" s="52">
        <v>1</v>
      </c>
      <c r="O10" s="52">
        <v>1</v>
      </c>
      <c r="P10" s="53"/>
      <c r="Q10" s="52">
        <f t="shared" si="3"/>
        <v>0</v>
      </c>
      <c r="R10" s="52"/>
      <c r="S10" s="66"/>
      <c r="T10" s="66"/>
      <c r="U10" s="52">
        <f t="shared" si="4"/>
        <v>1</v>
      </c>
      <c r="V10" s="52"/>
      <c r="W10" s="54">
        <f t="shared" si="5"/>
        <v>1</v>
      </c>
      <c r="X10" s="52"/>
      <c r="Y10" s="52"/>
      <c r="Z10" s="52"/>
      <c r="AA10" s="52"/>
      <c r="AB10" s="52"/>
      <c r="AC10" s="52"/>
      <c r="AD10" s="54">
        <f t="shared" si="6"/>
        <v>0</v>
      </c>
      <c r="AE10" s="52"/>
      <c r="AF10" s="52"/>
      <c r="AG10" s="52"/>
      <c r="AH10" s="52"/>
      <c r="AI10" s="52"/>
      <c r="AJ10" s="52"/>
      <c r="AK10" s="54">
        <f t="shared" si="7"/>
        <v>0</v>
      </c>
      <c r="AL10" s="52"/>
      <c r="AM10" s="52"/>
      <c r="AN10" s="55">
        <f t="shared" si="8"/>
        <v>2</v>
      </c>
      <c r="AO10" s="16"/>
      <c r="AP10" s="16"/>
      <c r="AQ10" s="16"/>
      <c r="AR10" s="16"/>
      <c r="AS10" s="16"/>
      <c r="AT10" s="16"/>
      <c r="AU10" s="16"/>
      <c r="AV10" s="16"/>
      <c r="AW10" s="16"/>
      <c r="AX10" s="16"/>
      <c r="AY10" s="16"/>
      <c r="AZ10" s="16"/>
    </row>
    <row r="11" spans="1:52" s="4" customFormat="1" ht="25.2" x14ac:dyDescent="0.45">
      <c r="A11" s="51">
        <v>4</v>
      </c>
      <c r="B11" s="65" t="s">
        <v>78</v>
      </c>
      <c r="C11" s="52">
        <v>6</v>
      </c>
      <c r="D11" s="52"/>
      <c r="E11" s="52">
        <f t="shared" si="0"/>
        <v>0</v>
      </c>
      <c r="F11" s="53"/>
      <c r="G11" s="53"/>
      <c r="H11" s="53"/>
      <c r="I11" s="53"/>
      <c r="J11" s="52"/>
      <c r="K11" s="54">
        <f t="shared" si="1"/>
        <v>6</v>
      </c>
      <c r="L11" s="66">
        <f t="shared" si="2"/>
        <v>6</v>
      </c>
      <c r="M11" s="66">
        <v>0</v>
      </c>
      <c r="N11" s="52">
        <v>6</v>
      </c>
      <c r="O11" s="52">
        <v>0</v>
      </c>
      <c r="P11" s="53"/>
      <c r="Q11" s="52">
        <f t="shared" si="3"/>
        <v>0</v>
      </c>
      <c r="R11" s="52"/>
      <c r="S11" s="66"/>
      <c r="T11" s="66"/>
      <c r="U11" s="52">
        <f t="shared" si="4"/>
        <v>0</v>
      </c>
      <c r="V11" s="52"/>
      <c r="W11" s="54">
        <f t="shared" si="5"/>
        <v>0</v>
      </c>
      <c r="X11" s="52"/>
      <c r="Y11" s="52"/>
      <c r="Z11" s="52"/>
      <c r="AA11" s="52"/>
      <c r="AB11" s="52"/>
      <c r="AC11" s="52"/>
      <c r="AD11" s="54">
        <f t="shared" si="6"/>
        <v>0</v>
      </c>
      <c r="AE11" s="52"/>
      <c r="AF11" s="52"/>
      <c r="AG11" s="52"/>
      <c r="AH11" s="52"/>
      <c r="AI11" s="52"/>
      <c r="AJ11" s="52"/>
      <c r="AK11" s="54">
        <f t="shared" si="7"/>
        <v>0</v>
      </c>
      <c r="AL11" s="52"/>
      <c r="AM11" s="52"/>
      <c r="AN11" s="55">
        <f t="shared" si="8"/>
        <v>6</v>
      </c>
      <c r="AO11" s="16"/>
      <c r="AP11" s="16"/>
      <c r="AQ11" s="16"/>
      <c r="AR11" s="16"/>
      <c r="AS11" s="16"/>
      <c r="AT11" s="16"/>
      <c r="AU11" s="16"/>
      <c r="AV11" s="16"/>
      <c r="AW11" s="16"/>
      <c r="AX11" s="16"/>
      <c r="AY11" s="16"/>
      <c r="AZ11" s="16"/>
    </row>
    <row r="12" spans="1:52" s="4" customFormat="1" ht="25.2" x14ac:dyDescent="0.45">
      <c r="A12" s="51">
        <v>5</v>
      </c>
      <c r="B12" s="65" t="s">
        <v>79</v>
      </c>
      <c r="C12" s="52">
        <v>16</v>
      </c>
      <c r="D12" s="52"/>
      <c r="E12" s="52">
        <f t="shared" si="0"/>
        <v>0</v>
      </c>
      <c r="F12" s="53"/>
      <c r="G12" s="53"/>
      <c r="H12" s="53"/>
      <c r="I12" s="53"/>
      <c r="J12" s="52"/>
      <c r="K12" s="54">
        <f t="shared" si="1"/>
        <v>16</v>
      </c>
      <c r="L12" s="66">
        <f t="shared" si="2"/>
        <v>16</v>
      </c>
      <c r="M12" s="66">
        <v>0</v>
      </c>
      <c r="N12" s="52">
        <v>15</v>
      </c>
      <c r="O12" s="52">
        <v>2</v>
      </c>
      <c r="P12" s="53"/>
      <c r="Q12" s="52">
        <f t="shared" si="3"/>
        <v>0</v>
      </c>
      <c r="R12" s="52"/>
      <c r="S12" s="66"/>
      <c r="T12" s="66"/>
      <c r="U12" s="52">
        <f t="shared" si="4"/>
        <v>2</v>
      </c>
      <c r="V12" s="52"/>
      <c r="W12" s="54">
        <f t="shared" si="5"/>
        <v>2</v>
      </c>
      <c r="X12" s="52"/>
      <c r="Y12" s="52"/>
      <c r="Z12" s="52"/>
      <c r="AA12" s="52"/>
      <c r="AB12" s="52"/>
      <c r="AC12" s="52"/>
      <c r="AD12" s="54">
        <f t="shared" si="6"/>
        <v>0</v>
      </c>
      <c r="AE12" s="52"/>
      <c r="AF12" s="52"/>
      <c r="AG12" s="52"/>
      <c r="AH12" s="52"/>
      <c r="AI12" s="52"/>
      <c r="AJ12" s="52"/>
      <c r="AK12" s="54">
        <f t="shared" si="7"/>
        <v>0</v>
      </c>
      <c r="AL12" s="52"/>
      <c r="AM12" s="52"/>
      <c r="AN12" s="55">
        <f t="shared" si="8"/>
        <v>18</v>
      </c>
      <c r="AO12" s="16"/>
      <c r="AP12" s="16"/>
      <c r="AQ12" s="16"/>
      <c r="AR12" s="16"/>
      <c r="AS12" s="16"/>
      <c r="AT12" s="16"/>
      <c r="AU12" s="16"/>
      <c r="AV12" s="16"/>
      <c r="AW12" s="16"/>
      <c r="AX12" s="16"/>
      <c r="AY12" s="16"/>
      <c r="AZ12" s="16"/>
    </row>
    <row r="13" spans="1:52" s="4" customFormat="1" ht="25.2" x14ac:dyDescent="0.45">
      <c r="A13" s="51">
        <v>6</v>
      </c>
      <c r="B13" s="65" t="s">
        <v>80</v>
      </c>
      <c r="C13" s="52">
        <v>7</v>
      </c>
      <c r="D13" s="52"/>
      <c r="E13" s="52">
        <f t="shared" si="0"/>
        <v>1</v>
      </c>
      <c r="F13" s="53">
        <v>1</v>
      </c>
      <c r="G13" s="53"/>
      <c r="H13" s="53"/>
      <c r="I13" s="53"/>
      <c r="J13" s="52"/>
      <c r="K13" s="54">
        <f t="shared" si="1"/>
        <v>6</v>
      </c>
      <c r="L13" s="66">
        <f t="shared" si="2"/>
        <v>6</v>
      </c>
      <c r="M13" s="66">
        <v>0</v>
      </c>
      <c r="N13" s="52">
        <v>6</v>
      </c>
      <c r="O13" s="52">
        <v>3</v>
      </c>
      <c r="P13" s="53"/>
      <c r="Q13" s="52">
        <f t="shared" si="3"/>
        <v>0</v>
      </c>
      <c r="R13" s="52"/>
      <c r="S13" s="66"/>
      <c r="T13" s="66"/>
      <c r="U13" s="52">
        <f t="shared" si="4"/>
        <v>3</v>
      </c>
      <c r="V13" s="52"/>
      <c r="W13" s="54">
        <f t="shared" si="5"/>
        <v>3</v>
      </c>
      <c r="X13" s="52"/>
      <c r="Y13" s="52"/>
      <c r="Z13" s="52"/>
      <c r="AA13" s="52"/>
      <c r="AB13" s="52"/>
      <c r="AC13" s="52"/>
      <c r="AD13" s="54">
        <f t="shared" si="6"/>
        <v>0</v>
      </c>
      <c r="AE13" s="52"/>
      <c r="AF13" s="52"/>
      <c r="AG13" s="52"/>
      <c r="AH13" s="52"/>
      <c r="AI13" s="52"/>
      <c r="AJ13" s="52"/>
      <c r="AK13" s="54">
        <f t="shared" si="7"/>
        <v>0</v>
      </c>
      <c r="AL13" s="52"/>
      <c r="AM13" s="52"/>
      <c r="AN13" s="55">
        <f t="shared" si="8"/>
        <v>9</v>
      </c>
      <c r="AO13" s="16"/>
      <c r="AP13" s="16"/>
      <c r="AQ13" s="16"/>
      <c r="AR13" s="16"/>
      <c r="AS13" s="16"/>
      <c r="AT13" s="16"/>
      <c r="AU13" s="16"/>
      <c r="AV13" s="16"/>
      <c r="AW13" s="16"/>
      <c r="AX13" s="16"/>
      <c r="AY13" s="16"/>
      <c r="AZ13" s="16"/>
    </row>
    <row r="14" spans="1:52" s="4" customFormat="1" ht="25.2" x14ac:dyDescent="0.45">
      <c r="A14" s="51">
        <v>7</v>
      </c>
      <c r="B14" s="65" t="s">
        <v>81</v>
      </c>
      <c r="C14" s="52">
        <v>1</v>
      </c>
      <c r="D14" s="52"/>
      <c r="E14" s="52">
        <f t="shared" si="0"/>
        <v>0</v>
      </c>
      <c r="F14" s="53"/>
      <c r="G14" s="53"/>
      <c r="H14" s="53"/>
      <c r="I14" s="53"/>
      <c r="J14" s="52"/>
      <c r="K14" s="54">
        <f t="shared" si="1"/>
        <v>1</v>
      </c>
      <c r="L14" s="66">
        <f t="shared" si="2"/>
        <v>1</v>
      </c>
      <c r="M14" s="66">
        <v>0</v>
      </c>
      <c r="N14" s="52">
        <v>0</v>
      </c>
      <c r="O14" s="52">
        <v>4</v>
      </c>
      <c r="P14" s="53"/>
      <c r="Q14" s="52">
        <f t="shared" si="3"/>
        <v>0</v>
      </c>
      <c r="R14" s="52"/>
      <c r="S14" s="66"/>
      <c r="T14" s="66"/>
      <c r="U14" s="52">
        <f t="shared" si="4"/>
        <v>4</v>
      </c>
      <c r="V14" s="52">
        <v>1</v>
      </c>
      <c r="W14" s="54">
        <f t="shared" si="5"/>
        <v>3</v>
      </c>
      <c r="X14" s="52"/>
      <c r="Y14" s="52"/>
      <c r="Z14" s="52"/>
      <c r="AA14" s="52"/>
      <c r="AB14" s="52"/>
      <c r="AC14" s="52"/>
      <c r="AD14" s="54">
        <f t="shared" si="6"/>
        <v>0</v>
      </c>
      <c r="AE14" s="52"/>
      <c r="AF14" s="52"/>
      <c r="AG14" s="52"/>
      <c r="AH14" s="52"/>
      <c r="AI14" s="52"/>
      <c r="AJ14" s="52"/>
      <c r="AK14" s="54">
        <f t="shared" si="7"/>
        <v>0</v>
      </c>
      <c r="AL14" s="52"/>
      <c r="AM14" s="52"/>
      <c r="AN14" s="55">
        <f t="shared" si="8"/>
        <v>5</v>
      </c>
      <c r="AO14" s="16"/>
      <c r="AP14" s="16"/>
      <c r="AQ14" s="16"/>
      <c r="AR14" s="16"/>
      <c r="AS14" s="16"/>
      <c r="AT14" s="16"/>
      <c r="AU14" s="16"/>
      <c r="AV14" s="16"/>
      <c r="AW14" s="16"/>
      <c r="AX14" s="16"/>
      <c r="AY14" s="16"/>
      <c r="AZ14" s="16"/>
    </row>
    <row r="15" spans="1:52" s="4" customFormat="1" ht="25.2" x14ac:dyDescent="0.45">
      <c r="A15" s="51">
        <v>8</v>
      </c>
      <c r="B15" s="65" t="s">
        <v>82</v>
      </c>
      <c r="C15" s="52">
        <v>7</v>
      </c>
      <c r="D15" s="52"/>
      <c r="E15" s="52">
        <f t="shared" si="0"/>
        <v>0</v>
      </c>
      <c r="F15" s="53"/>
      <c r="G15" s="53"/>
      <c r="H15" s="53"/>
      <c r="I15" s="53"/>
      <c r="J15" s="52"/>
      <c r="K15" s="54">
        <f t="shared" si="1"/>
        <v>7</v>
      </c>
      <c r="L15" s="66">
        <f t="shared" si="2"/>
        <v>7</v>
      </c>
      <c r="M15" s="66">
        <v>0</v>
      </c>
      <c r="N15" s="52">
        <v>7</v>
      </c>
      <c r="O15" s="52">
        <v>3</v>
      </c>
      <c r="P15" s="53"/>
      <c r="Q15" s="52">
        <f t="shared" si="3"/>
        <v>0</v>
      </c>
      <c r="R15" s="52"/>
      <c r="S15" s="66"/>
      <c r="T15" s="66"/>
      <c r="U15" s="52">
        <f t="shared" si="4"/>
        <v>3</v>
      </c>
      <c r="V15" s="52"/>
      <c r="W15" s="54">
        <f t="shared" si="5"/>
        <v>3</v>
      </c>
      <c r="X15" s="52"/>
      <c r="Y15" s="52"/>
      <c r="Z15" s="52"/>
      <c r="AA15" s="52"/>
      <c r="AB15" s="52"/>
      <c r="AC15" s="52"/>
      <c r="AD15" s="54">
        <f t="shared" si="6"/>
        <v>0</v>
      </c>
      <c r="AE15" s="52"/>
      <c r="AF15" s="52"/>
      <c r="AG15" s="52"/>
      <c r="AH15" s="52"/>
      <c r="AI15" s="52"/>
      <c r="AJ15" s="52"/>
      <c r="AK15" s="54">
        <f t="shared" si="7"/>
        <v>0</v>
      </c>
      <c r="AL15" s="52"/>
      <c r="AM15" s="52"/>
      <c r="AN15" s="55">
        <f t="shared" si="8"/>
        <v>10</v>
      </c>
      <c r="AO15" s="16"/>
      <c r="AP15" s="16"/>
      <c r="AQ15" s="16"/>
      <c r="AR15" s="16"/>
      <c r="AS15" s="16"/>
      <c r="AT15" s="16"/>
      <c r="AU15" s="16"/>
      <c r="AV15" s="16"/>
      <c r="AW15" s="16"/>
      <c r="AX15" s="16"/>
      <c r="AY15" s="16"/>
      <c r="AZ15" s="16"/>
    </row>
    <row r="16" spans="1:52" s="4" customFormat="1" ht="25.2" x14ac:dyDescent="0.45">
      <c r="A16" s="51">
        <v>9</v>
      </c>
      <c r="B16" s="65" t="s">
        <v>83</v>
      </c>
      <c r="C16" s="52">
        <v>5</v>
      </c>
      <c r="D16" s="52"/>
      <c r="E16" s="52">
        <f t="shared" si="0"/>
        <v>0</v>
      </c>
      <c r="F16" s="53"/>
      <c r="G16" s="53"/>
      <c r="H16" s="53"/>
      <c r="I16" s="53"/>
      <c r="J16" s="52"/>
      <c r="K16" s="54">
        <f t="shared" si="1"/>
        <v>5</v>
      </c>
      <c r="L16" s="66">
        <f t="shared" si="2"/>
        <v>5</v>
      </c>
      <c r="M16" s="66">
        <v>0</v>
      </c>
      <c r="N16" s="52">
        <v>5</v>
      </c>
      <c r="O16" s="52">
        <v>1</v>
      </c>
      <c r="P16" s="53"/>
      <c r="Q16" s="52">
        <f t="shared" si="3"/>
        <v>0</v>
      </c>
      <c r="R16" s="52"/>
      <c r="S16" s="66"/>
      <c r="T16" s="66"/>
      <c r="U16" s="52">
        <f t="shared" si="4"/>
        <v>1</v>
      </c>
      <c r="V16" s="52"/>
      <c r="W16" s="54">
        <f t="shared" si="5"/>
        <v>1</v>
      </c>
      <c r="X16" s="52"/>
      <c r="Y16" s="52"/>
      <c r="Z16" s="52"/>
      <c r="AA16" s="52"/>
      <c r="AB16" s="52"/>
      <c r="AC16" s="52"/>
      <c r="AD16" s="54">
        <f t="shared" si="6"/>
        <v>0</v>
      </c>
      <c r="AE16" s="52"/>
      <c r="AF16" s="52"/>
      <c r="AG16" s="52"/>
      <c r="AH16" s="52"/>
      <c r="AI16" s="52"/>
      <c r="AJ16" s="52"/>
      <c r="AK16" s="54">
        <f t="shared" si="7"/>
        <v>0</v>
      </c>
      <c r="AL16" s="52"/>
      <c r="AM16" s="52"/>
      <c r="AN16" s="55">
        <f t="shared" si="8"/>
        <v>6</v>
      </c>
      <c r="AO16" s="16"/>
      <c r="AP16" s="16"/>
      <c r="AQ16" s="16"/>
      <c r="AR16" s="16"/>
      <c r="AS16" s="16"/>
      <c r="AT16" s="16"/>
      <c r="AU16" s="16"/>
      <c r="AV16" s="16"/>
      <c r="AW16" s="16"/>
      <c r="AX16" s="16"/>
      <c r="AY16" s="16"/>
      <c r="AZ16" s="16"/>
    </row>
    <row r="17" spans="1:52" s="4" customFormat="1" ht="25.2" x14ac:dyDescent="0.45">
      <c r="A17" s="51">
        <v>10</v>
      </c>
      <c r="B17" s="65" t="s">
        <v>84</v>
      </c>
      <c r="C17" s="52">
        <v>1</v>
      </c>
      <c r="D17" s="52"/>
      <c r="E17" s="52">
        <f t="shared" si="0"/>
        <v>0</v>
      </c>
      <c r="F17" s="53"/>
      <c r="G17" s="53"/>
      <c r="H17" s="53"/>
      <c r="I17" s="53"/>
      <c r="J17" s="52"/>
      <c r="K17" s="54">
        <f t="shared" si="1"/>
        <v>1</v>
      </c>
      <c r="L17" s="66">
        <f t="shared" si="2"/>
        <v>1</v>
      </c>
      <c r="M17" s="66">
        <v>0</v>
      </c>
      <c r="N17" s="52">
        <v>1</v>
      </c>
      <c r="O17" s="52">
        <v>3</v>
      </c>
      <c r="P17" s="53"/>
      <c r="Q17" s="52">
        <f t="shared" si="3"/>
        <v>0</v>
      </c>
      <c r="R17" s="52"/>
      <c r="S17" s="66"/>
      <c r="T17" s="66"/>
      <c r="U17" s="52">
        <f t="shared" si="4"/>
        <v>3</v>
      </c>
      <c r="V17" s="52"/>
      <c r="W17" s="54">
        <f t="shared" si="5"/>
        <v>3</v>
      </c>
      <c r="X17" s="52"/>
      <c r="Y17" s="52"/>
      <c r="Z17" s="52"/>
      <c r="AA17" s="52"/>
      <c r="AB17" s="52"/>
      <c r="AC17" s="52"/>
      <c r="AD17" s="54">
        <f t="shared" si="6"/>
        <v>0</v>
      </c>
      <c r="AE17" s="52"/>
      <c r="AF17" s="52"/>
      <c r="AG17" s="52"/>
      <c r="AH17" s="52"/>
      <c r="AI17" s="52"/>
      <c r="AJ17" s="52"/>
      <c r="AK17" s="54">
        <f t="shared" si="7"/>
        <v>0</v>
      </c>
      <c r="AL17" s="52"/>
      <c r="AM17" s="52"/>
      <c r="AN17" s="55">
        <f t="shared" si="8"/>
        <v>4</v>
      </c>
      <c r="AO17" s="16"/>
      <c r="AP17" s="16"/>
      <c r="AQ17" s="16"/>
      <c r="AR17" s="16"/>
      <c r="AS17" s="16"/>
      <c r="AT17" s="16"/>
      <c r="AU17" s="16"/>
      <c r="AV17" s="16"/>
      <c r="AW17" s="16"/>
      <c r="AX17" s="16"/>
      <c r="AY17" s="16"/>
      <c r="AZ17" s="16"/>
    </row>
    <row r="18" spans="1:52" s="4" customFormat="1" ht="25.2" x14ac:dyDescent="0.45">
      <c r="A18" s="51">
        <v>11</v>
      </c>
      <c r="B18" s="65" t="s">
        <v>120</v>
      </c>
      <c r="C18" s="52">
        <v>11</v>
      </c>
      <c r="D18" s="52"/>
      <c r="E18" s="52">
        <f t="shared" si="0"/>
        <v>0</v>
      </c>
      <c r="F18" s="53"/>
      <c r="G18" s="53"/>
      <c r="H18" s="53"/>
      <c r="I18" s="53"/>
      <c r="J18" s="52"/>
      <c r="K18" s="54">
        <f t="shared" si="1"/>
        <v>11</v>
      </c>
      <c r="L18" s="66">
        <f t="shared" si="2"/>
        <v>11</v>
      </c>
      <c r="M18" s="66">
        <v>0</v>
      </c>
      <c r="N18" s="52">
        <v>9</v>
      </c>
      <c r="O18" s="52">
        <v>13</v>
      </c>
      <c r="P18" s="53"/>
      <c r="Q18" s="52">
        <f t="shared" si="3"/>
        <v>0</v>
      </c>
      <c r="R18" s="52"/>
      <c r="S18" s="66"/>
      <c r="T18" s="66"/>
      <c r="U18" s="52">
        <f t="shared" si="4"/>
        <v>13</v>
      </c>
      <c r="V18" s="52"/>
      <c r="W18" s="54">
        <f t="shared" si="5"/>
        <v>13</v>
      </c>
      <c r="X18" s="52"/>
      <c r="Y18" s="52"/>
      <c r="Z18" s="52"/>
      <c r="AA18" s="52"/>
      <c r="AB18" s="52"/>
      <c r="AC18" s="52"/>
      <c r="AD18" s="54">
        <f t="shared" si="6"/>
        <v>0</v>
      </c>
      <c r="AE18" s="52">
        <v>1</v>
      </c>
      <c r="AF18" s="52"/>
      <c r="AG18" s="52"/>
      <c r="AH18" s="52"/>
      <c r="AI18" s="52"/>
      <c r="AJ18" s="52"/>
      <c r="AK18" s="54">
        <f t="shared" si="7"/>
        <v>1</v>
      </c>
      <c r="AL18" s="52"/>
      <c r="AM18" s="52"/>
      <c r="AN18" s="55">
        <f t="shared" si="8"/>
        <v>25</v>
      </c>
      <c r="AO18" s="16"/>
      <c r="AP18" s="16"/>
      <c r="AQ18" s="16"/>
      <c r="AR18" s="16"/>
      <c r="AS18" s="16"/>
      <c r="AT18" s="16"/>
      <c r="AU18" s="16"/>
      <c r="AV18" s="16"/>
      <c r="AW18" s="16"/>
      <c r="AX18" s="16"/>
      <c r="AY18" s="16"/>
      <c r="AZ18" s="16"/>
    </row>
    <row r="19" spans="1:52" s="4" customFormat="1" ht="25.2" x14ac:dyDescent="0.45">
      <c r="A19" s="51">
        <v>12</v>
      </c>
      <c r="B19" s="65" t="s">
        <v>86</v>
      </c>
      <c r="C19" s="52">
        <v>2</v>
      </c>
      <c r="D19" s="52"/>
      <c r="E19" s="52">
        <f t="shared" si="0"/>
        <v>0</v>
      </c>
      <c r="F19" s="53"/>
      <c r="G19" s="53"/>
      <c r="H19" s="53"/>
      <c r="I19" s="53"/>
      <c r="J19" s="52"/>
      <c r="K19" s="54">
        <f t="shared" si="1"/>
        <v>2</v>
      </c>
      <c r="L19" s="66">
        <f t="shared" si="2"/>
        <v>2</v>
      </c>
      <c r="M19" s="66">
        <v>0</v>
      </c>
      <c r="N19" s="52">
        <v>1</v>
      </c>
      <c r="O19" s="52">
        <v>6</v>
      </c>
      <c r="P19" s="53"/>
      <c r="Q19" s="52">
        <f t="shared" si="3"/>
        <v>0</v>
      </c>
      <c r="R19" s="52"/>
      <c r="S19" s="66"/>
      <c r="T19" s="66"/>
      <c r="U19" s="52">
        <f t="shared" si="4"/>
        <v>6</v>
      </c>
      <c r="V19" s="52"/>
      <c r="W19" s="54">
        <f t="shared" si="5"/>
        <v>6</v>
      </c>
      <c r="X19" s="52"/>
      <c r="Y19" s="52"/>
      <c r="Z19" s="52"/>
      <c r="AA19" s="52"/>
      <c r="AB19" s="52"/>
      <c r="AC19" s="52"/>
      <c r="AD19" s="54">
        <f t="shared" si="6"/>
        <v>0</v>
      </c>
      <c r="AE19" s="52"/>
      <c r="AF19" s="52"/>
      <c r="AG19" s="52"/>
      <c r="AH19" s="52"/>
      <c r="AI19" s="52"/>
      <c r="AJ19" s="52"/>
      <c r="AK19" s="54">
        <f t="shared" si="7"/>
        <v>0</v>
      </c>
      <c r="AL19" s="52"/>
      <c r="AM19" s="52"/>
      <c r="AN19" s="55">
        <f t="shared" si="8"/>
        <v>8</v>
      </c>
      <c r="AO19" s="16"/>
      <c r="AP19" s="16"/>
      <c r="AQ19" s="16"/>
      <c r="AR19" s="16"/>
      <c r="AS19" s="16"/>
      <c r="AT19" s="16"/>
      <c r="AU19" s="16"/>
      <c r="AV19" s="16"/>
      <c r="AW19" s="16"/>
      <c r="AX19" s="16"/>
      <c r="AY19" s="16"/>
      <c r="AZ19" s="16"/>
    </row>
    <row r="20" spans="1:52" s="4" customFormat="1" ht="25.2" x14ac:dyDescent="0.45">
      <c r="A20" s="51">
        <v>13</v>
      </c>
      <c r="B20" s="65" t="s">
        <v>89</v>
      </c>
      <c r="C20" s="52">
        <v>0</v>
      </c>
      <c r="D20" s="52"/>
      <c r="E20" s="52">
        <f t="shared" si="0"/>
        <v>0</v>
      </c>
      <c r="F20" s="53"/>
      <c r="G20" s="53"/>
      <c r="H20" s="53"/>
      <c r="I20" s="53"/>
      <c r="J20" s="52"/>
      <c r="K20" s="54">
        <f t="shared" si="1"/>
        <v>0</v>
      </c>
      <c r="L20" s="66">
        <f t="shared" si="2"/>
        <v>0</v>
      </c>
      <c r="M20" s="66">
        <v>0</v>
      </c>
      <c r="N20" s="52">
        <v>0</v>
      </c>
      <c r="O20" s="52">
        <v>1</v>
      </c>
      <c r="P20" s="53"/>
      <c r="Q20" s="52">
        <f t="shared" si="3"/>
        <v>0</v>
      </c>
      <c r="R20" s="52"/>
      <c r="S20" s="66"/>
      <c r="T20" s="66"/>
      <c r="U20" s="52">
        <f t="shared" si="4"/>
        <v>1</v>
      </c>
      <c r="V20" s="52"/>
      <c r="W20" s="54">
        <f t="shared" si="5"/>
        <v>1</v>
      </c>
      <c r="X20" s="52"/>
      <c r="Y20" s="52"/>
      <c r="Z20" s="52"/>
      <c r="AA20" s="52"/>
      <c r="AB20" s="52"/>
      <c r="AC20" s="52"/>
      <c r="AD20" s="54">
        <f t="shared" si="6"/>
        <v>0</v>
      </c>
      <c r="AE20" s="52"/>
      <c r="AF20" s="52"/>
      <c r="AG20" s="52"/>
      <c r="AH20" s="52"/>
      <c r="AI20" s="52"/>
      <c r="AJ20" s="52"/>
      <c r="AK20" s="54">
        <f t="shared" si="7"/>
        <v>0</v>
      </c>
      <c r="AL20" s="52"/>
      <c r="AM20" s="52"/>
      <c r="AN20" s="55">
        <f t="shared" si="8"/>
        <v>1</v>
      </c>
      <c r="AO20" s="16"/>
      <c r="AP20" s="16"/>
      <c r="AQ20" s="16"/>
      <c r="AR20" s="16"/>
      <c r="AS20" s="16"/>
      <c r="AT20" s="16"/>
      <c r="AU20" s="16"/>
      <c r="AV20" s="16"/>
      <c r="AW20" s="16"/>
      <c r="AX20" s="16"/>
      <c r="AY20" s="16"/>
      <c r="AZ20" s="16"/>
    </row>
    <row r="21" spans="1:52" s="4" customFormat="1" ht="25.2" x14ac:dyDescent="0.45">
      <c r="A21" s="51">
        <v>14</v>
      </c>
      <c r="B21" s="65" t="s">
        <v>90</v>
      </c>
      <c r="C21" s="52">
        <v>1</v>
      </c>
      <c r="D21" s="52"/>
      <c r="E21" s="52">
        <f t="shared" si="0"/>
        <v>0</v>
      </c>
      <c r="F21" s="53"/>
      <c r="G21" s="53"/>
      <c r="H21" s="53"/>
      <c r="I21" s="53"/>
      <c r="J21" s="52"/>
      <c r="K21" s="54">
        <f t="shared" si="1"/>
        <v>1</v>
      </c>
      <c r="L21" s="66">
        <f t="shared" si="2"/>
        <v>1</v>
      </c>
      <c r="M21" s="66">
        <v>0</v>
      </c>
      <c r="N21" s="52">
        <v>1</v>
      </c>
      <c r="O21" s="52">
        <v>2</v>
      </c>
      <c r="P21" s="53"/>
      <c r="Q21" s="52">
        <f t="shared" si="3"/>
        <v>0</v>
      </c>
      <c r="R21" s="52"/>
      <c r="S21" s="66"/>
      <c r="T21" s="66"/>
      <c r="U21" s="52">
        <f t="shared" si="4"/>
        <v>2</v>
      </c>
      <c r="V21" s="52"/>
      <c r="W21" s="54">
        <f t="shared" si="5"/>
        <v>2</v>
      </c>
      <c r="X21" s="52"/>
      <c r="Y21" s="52"/>
      <c r="Z21" s="52"/>
      <c r="AA21" s="52"/>
      <c r="AB21" s="52"/>
      <c r="AC21" s="52"/>
      <c r="AD21" s="54">
        <f t="shared" si="6"/>
        <v>0</v>
      </c>
      <c r="AE21" s="52"/>
      <c r="AF21" s="52"/>
      <c r="AG21" s="52"/>
      <c r="AH21" s="52"/>
      <c r="AI21" s="52"/>
      <c r="AJ21" s="52"/>
      <c r="AK21" s="54">
        <f t="shared" si="7"/>
        <v>0</v>
      </c>
      <c r="AL21" s="52"/>
      <c r="AM21" s="52"/>
      <c r="AN21" s="55">
        <f t="shared" si="8"/>
        <v>3</v>
      </c>
      <c r="AO21" s="16"/>
      <c r="AP21" s="16"/>
      <c r="AQ21" s="16"/>
      <c r="AR21" s="16"/>
      <c r="AS21" s="16"/>
      <c r="AT21" s="16"/>
      <c r="AU21" s="16"/>
      <c r="AV21" s="16"/>
      <c r="AW21" s="16"/>
      <c r="AX21" s="16"/>
      <c r="AY21" s="16"/>
      <c r="AZ21" s="16"/>
    </row>
    <row r="22" spans="1:52" s="4" customFormat="1" ht="25.2" x14ac:dyDescent="0.45">
      <c r="A22" s="51">
        <v>15</v>
      </c>
      <c r="B22" s="65" t="s">
        <v>91</v>
      </c>
      <c r="C22" s="52">
        <v>12</v>
      </c>
      <c r="D22" s="52"/>
      <c r="E22" s="52">
        <f t="shared" si="0"/>
        <v>0</v>
      </c>
      <c r="F22" s="53"/>
      <c r="G22" s="53"/>
      <c r="H22" s="53"/>
      <c r="I22" s="53"/>
      <c r="J22" s="52"/>
      <c r="K22" s="54">
        <f t="shared" si="1"/>
        <v>12</v>
      </c>
      <c r="L22" s="66">
        <f t="shared" si="2"/>
        <v>12</v>
      </c>
      <c r="M22" s="66">
        <v>0</v>
      </c>
      <c r="N22" s="52">
        <v>12</v>
      </c>
      <c r="O22" s="52">
        <v>5</v>
      </c>
      <c r="P22" s="53"/>
      <c r="Q22" s="52">
        <f t="shared" si="3"/>
        <v>0</v>
      </c>
      <c r="R22" s="52"/>
      <c r="S22" s="66"/>
      <c r="T22" s="66"/>
      <c r="U22" s="52">
        <f t="shared" si="4"/>
        <v>5</v>
      </c>
      <c r="V22" s="52"/>
      <c r="W22" s="54">
        <f t="shared" si="5"/>
        <v>5</v>
      </c>
      <c r="X22" s="52"/>
      <c r="Y22" s="52"/>
      <c r="Z22" s="52"/>
      <c r="AA22" s="52"/>
      <c r="AB22" s="52"/>
      <c r="AC22" s="52"/>
      <c r="AD22" s="54">
        <f t="shared" si="6"/>
        <v>0</v>
      </c>
      <c r="AE22" s="52"/>
      <c r="AF22" s="52"/>
      <c r="AG22" s="52"/>
      <c r="AH22" s="52"/>
      <c r="AI22" s="52"/>
      <c r="AJ22" s="52"/>
      <c r="AK22" s="54">
        <f t="shared" si="7"/>
        <v>0</v>
      </c>
      <c r="AL22" s="52"/>
      <c r="AM22" s="52"/>
      <c r="AN22" s="55">
        <f t="shared" si="8"/>
        <v>17</v>
      </c>
      <c r="AO22" s="16"/>
      <c r="AP22" s="16"/>
      <c r="AQ22" s="16"/>
      <c r="AR22" s="16"/>
      <c r="AS22" s="16"/>
      <c r="AT22" s="16"/>
      <c r="AU22" s="16"/>
      <c r="AV22" s="16"/>
      <c r="AW22" s="16"/>
      <c r="AX22" s="16"/>
      <c r="AY22" s="16"/>
      <c r="AZ22" s="16"/>
    </row>
    <row r="23" spans="1:52" s="21" customFormat="1" ht="30" x14ac:dyDescent="0.5">
      <c r="A23" s="99" t="s">
        <v>0</v>
      </c>
      <c r="B23" s="99"/>
      <c r="C23" s="56">
        <f>SUM(C8:C22)</f>
        <v>85</v>
      </c>
      <c r="D23" s="56">
        <f>SUM(D8:D22)</f>
        <v>0</v>
      </c>
      <c r="E23" s="56">
        <f>SUM(E8:E22)</f>
        <v>1</v>
      </c>
      <c r="F23" s="56">
        <f>SUM(F8:F22)</f>
        <v>1</v>
      </c>
      <c r="G23" s="56">
        <f>SUM(G8:G22)</f>
        <v>0</v>
      </c>
      <c r="H23" s="56">
        <f>SUM(H8:H22)</f>
        <v>0</v>
      </c>
      <c r="I23" s="56">
        <f>SUM(I8:I22)</f>
        <v>0</v>
      </c>
      <c r="J23" s="56">
        <f>SUM(J8:J22)</f>
        <v>0</v>
      </c>
      <c r="K23" s="56">
        <f>SUM(K8:K22)</f>
        <v>84</v>
      </c>
      <c r="L23" s="56">
        <f>SUM(L8:L22)</f>
        <v>84</v>
      </c>
      <c r="M23" s="56">
        <f>SUM(M8:M22)</f>
        <v>0</v>
      </c>
      <c r="N23" s="56">
        <f>SUM(N8:N22)</f>
        <v>75</v>
      </c>
      <c r="O23" s="56">
        <f>SUM(O8:O22)</f>
        <v>52</v>
      </c>
      <c r="P23" s="56">
        <f>SUM(P8:P22)</f>
        <v>0</v>
      </c>
      <c r="Q23" s="56">
        <f>SUM(Q8:Q22)</f>
        <v>0</v>
      </c>
      <c r="R23" s="56">
        <f>SUM(R8:R22)</f>
        <v>0</v>
      </c>
      <c r="S23" s="56">
        <f>SUM(S8:S22)</f>
        <v>0</v>
      </c>
      <c r="T23" s="56">
        <f>SUM(T8:T22)</f>
        <v>0</v>
      </c>
      <c r="U23" s="56">
        <f>SUM(U8:U22)</f>
        <v>52</v>
      </c>
      <c r="V23" s="56">
        <f>SUM(V8:V22)</f>
        <v>2</v>
      </c>
      <c r="W23" s="56">
        <f>SUM(W8:W22)</f>
        <v>50</v>
      </c>
      <c r="X23" s="56">
        <f>SUM(X8:X22)</f>
        <v>0</v>
      </c>
      <c r="Y23" s="56">
        <f>SUM(Y8:Y22)</f>
        <v>0</v>
      </c>
      <c r="Z23" s="56">
        <f>SUM(Z8:Z22)</f>
        <v>0</v>
      </c>
      <c r="AA23" s="56">
        <f>SUM(AA8:AA22)</f>
        <v>0</v>
      </c>
      <c r="AB23" s="56">
        <f>SUM(AB8:AB22)</f>
        <v>0</v>
      </c>
      <c r="AC23" s="56">
        <f>SUM(AC8:AC22)</f>
        <v>0</v>
      </c>
      <c r="AD23" s="56">
        <f>SUM(AD8:AD22)</f>
        <v>0</v>
      </c>
      <c r="AE23" s="56">
        <f>SUM(AE8:AE22)</f>
        <v>1</v>
      </c>
      <c r="AF23" s="56">
        <f t="shared" ref="AF23:AN23" si="9">SUM(AF8:AF22)</f>
        <v>0</v>
      </c>
      <c r="AG23" s="56">
        <f t="shared" si="9"/>
        <v>0</v>
      </c>
      <c r="AH23" s="56">
        <f t="shared" si="9"/>
        <v>0</v>
      </c>
      <c r="AI23" s="56">
        <f t="shared" si="9"/>
        <v>0</v>
      </c>
      <c r="AJ23" s="56">
        <f t="shared" si="9"/>
        <v>0</v>
      </c>
      <c r="AK23" s="56">
        <f t="shared" si="9"/>
        <v>1</v>
      </c>
      <c r="AL23" s="56">
        <f t="shared" si="9"/>
        <v>0</v>
      </c>
      <c r="AM23" s="56">
        <f t="shared" si="9"/>
        <v>0</v>
      </c>
      <c r="AN23" s="56">
        <f t="shared" si="9"/>
        <v>137</v>
      </c>
      <c r="AO23" s="16"/>
      <c r="AP23" s="16"/>
      <c r="AQ23" s="16"/>
      <c r="AR23" s="16"/>
      <c r="AS23" s="16"/>
      <c r="AT23" s="16"/>
      <c r="AU23" s="16"/>
      <c r="AV23" s="16"/>
      <c r="AW23" s="16"/>
      <c r="AX23" s="16"/>
      <c r="AY23" s="16"/>
      <c r="AZ23" s="16"/>
    </row>
    <row r="24" spans="1:52" s="3" customFormat="1" x14ac:dyDescent="0.3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row>
    <row r="25" spans="1:52" s="46" customFormat="1" ht="46.5" customHeight="1" x14ac:dyDescent="0.3">
      <c r="A25" s="57"/>
      <c r="B25" s="57"/>
      <c r="C25" s="76" t="s">
        <v>71</v>
      </c>
      <c r="D25" s="76"/>
      <c r="E25" s="76"/>
      <c r="F25" s="76"/>
      <c r="G25" s="76"/>
      <c r="H25" s="76"/>
      <c r="I25" s="76"/>
      <c r="J25" s="76"/>
      <c r="K25" s="57"/>
      <c r="L25" s="57"/>
      <c r="M25" s="57"/>
      <c r="N25" s="57"/>
      <c r="O25" s="57"/>
      <c r="P25" s="57"/>
      <c r="Q25" s="57"/>
      <c r="R25" s="57"/>
      <c r="S25" s="57"/>
      <c r="T25" s="57"/>
      <c r="U25" s="57"/>
      <c r="V25" s="57"/>
      <c r="W25" s="57"/>
      <c r="X25" s="57"/>
      <c r="Y25" s="57"/>
      <c r="Z25" s="57"/>
      <c r="AA25" s="57"/>
      <c r="AB25" s="57"/>
      <c r="AC25" s="57"/>
      <c r="AD25" s="76" t="s">
        <v>72</v>
      </c>
      <c r="AE25" s="76"/>
      <c r="AF25" s="76"/>
      <c r="AG25" s="76"/>
      <c r="AH25" s="76"/>
      <c r="AI25" s="76"/>
      <c r="AJ25" s="76"/>
      <c r="AK25" s="57"/>
      <c r="AL25" s="57"/>
      <c r="AM25" s="57"/>
      <c r="AN25" s="57"/>
    </row>
    <row r="26" spans="1:52" s="3" customFormat="1" ht="45.75" customHeight="1" x14ac:dyDescent="0.3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pans="1:52" s="3" customFormat="1" ht="10.5" customHeight="1" x14ac:dyDescent="0.3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7"/>
  <sheetViews>
    <sheetView topLeftCell="L1" zoomScale="80" zoomScaleNormal="80" zoomScaleSheetLayoutView="73" workbookViewId="0">
      <selection activeCell="A17" sqref="A17:A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7"/>
      <c r="B1" s="75" t="s">
        <v>74</v>
      </c>
      <c r="C1" s="75"/>
      <c r="D1" s="75"/>
      <c r="E1" s="75"/>
      <c r="F1" s="75"/>
      <c r="G1" s="75"/>
      <c r="H1" s="47"/>
      <c r="I1" s="47"/>
      <c r="J1" s="47"/>
      <c r="K1" s="47"/>
      <c r="L1" s="47"/>
      <c r="M1" s="47"/>
      <c r="N1" s="47"/>
      <c r="O1" s="76" t="s">
        <v>73</v>
      </c>
      <c r="P1" s="76"/>
      <c r="Q1" s="76"/>
      <c r="R1" s="76"/>
      <c r="S1" s="76"/>
      <c r="T1" s="76"/>
      <c r="U1" s="76"/>
      <c r="V1" s="76"/>
      <c r="W1" s="76"/>
      <c r="X1" s="76"/>
      <c r="Y1" s="76"/>
      <c r="Z1" s="76"/>
      <c r="AA1" s="76"/>
      <c r="AB1" s="76"/>
      <c r="AC1" s="76"/>
      <c r="AD1" s="76"/>
      <c r="AE1" s="76"/>
      <c r="AF1" s="57"/>
      <c r="AG1" s="57"/>
      <c r="AH1" s="57"/>
      <c r="AI1" s="57"/>
      <c r="AJ1" s="57"/>
      <c r="AK1" s="57"/>
      <c r="AL1" s="57"/>
      <c r="AM1" s="57"/>
      <c r="AN1" s="57"/>
      <c r="AO1" s="1"/>
      <c r="AP1" s="1"/>
    </row>
    <row r="2" spans="1:4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1"/>
      <c r="AP2" s="1"/>
    </row>
    <row r="3" spans="1:42" s="3" customFormat="1" ht="96.75" customHeight="1" x14ac:dyDescent="0.35">
      <c r="A3" s="120" t="s">
        <v>113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42" s="3" customFormat="1" ht="44.25" customHeight="1" x14ac:dyDescent="0.35">
      <c r="A4" s="82" t="s">
        <v>2</v>
      </c>
      <c r="B4" s="82" t="s">
        <v>1</v>
      </c>
      <c r="C4" s="86" t="s">
        <v>50</v>
      </c>
      <c r="D4" s="86"/>
      <c r="E4" s="86"/>
      <c r="F4" s="86"/>
      <c r="G4" s="86"/>
      <c r="H4" s="86"/>
      <c r="I4" s="86"/>
      <c r="J4" s="86"/>
      <c r="K4" s="86"/>
      <c r="L4" s="86"/>
      <c r="M4" s="86"/>
      <c r="N4" s="80" t="s">
        <v>64</v>
      </c>
      <c r="O4" s="119"/>
      <c r="P4" s="119"/>
      <c r="Q4" s="119"/>
      <c r="R4" s="119"/>
      <c r="S4" s="119"/>
      <c r="T4" s="81"/>
      <c r="U4" s="80" t="s">
        <v>59</v>
      </c>
      <c r="V4" s="119"/>
      <c r="W4" s="119"/>
      <c r="X4" s="119"/>
      <c r="Y4" s="119"/>
      <c r="Z4" s="119"/>
      <c r="AA4" s="81"/>
      <c r="AB4" s="80" t="s">
        <v>65</v>
      </c>
      <c r="AC4" s="119"/>
      <c r="AD4" s="81"/>
      <c r="AE4" s="86" t="s">
        <v>66</v>
      </c>
    </row>
    <row r="5" spans="1:42" s="16" customFormat="1" ht="45.75" customHeight="1" x14ac:dyDescent="0.4">
      <c r="A5" s="83"/>
      <c r="B5" s="83"/>
      <c r="C5" s="84" t="s">
        <v>103</v>
      </c>
      <c r="D5" s="86" t="s">
        <v>19</v>
      </c>
      <c r="E5" s="86" t="s">
        <v>20</v>
      </c>
      <c r="F5" s="86"/>
      <c r="G5" s="86"/>
      <c r="H5" s="86"/>
      <c r="I5" s="86"/>
      <c r="J5" s="86"/>
      <c r="K5" s="115" t="s">
        <v>116</v>
      </c>
      <c r="L5" s="116"/>
      <c r="M5" s="117"/>
      <c r="N5" s="84" t="s">
        <v>103</v>
      </c>
      <c r="O5" s="86" t="s">
        <v>19</v>
      </c>
      <c r="P5" s="86" t="s">
        <v>20</v>
      </c>
      <c r="Q5" s="86"/>
      <c r="R5" s="86"/>
      <c r="S5" s="86"/>
      <c r="T5" s="85" t="s">
        <v>116</v>
      </c>
      <c r="U5" s="84" t="s">
        <v>103</v>
      </c>
      <c r="V5" s="86" t="s">
        <v>19</v>
      </c>
      <c r="W5" s="86" t="s">
        <v>20</v>
      </c>
      <c r="X5" s="86"/>
      <c r="Y5" s="86"/>
      <c r="Z5" s="86"/>
      <c r="AA5" s="85" t="s">
        <v>116</v>
      </c>
      <c r="AB5" s="84" t="s">
        <v>103</v>
      </c>
      <c r="AC5" s="82" t="s">
        <v>51</v>
      </c>
      <c r="AD5" s="82" t="s">
        <v>52</v>
      </c>
      <c r="AE5" s="86"/>
      <c r="AF5" s="3"/>
      <c r="AG5" s="3"/>
      <c r="AH5" s="3"/>
      <c r="AI5" s="3"/>
      <c r="AJ5" s="3"/>
      <c r="AK5" s="3"/>
      <c r="AL5" s="3"/>
      <c r="AM5" s="3"/>
      <c r="AN5" s="3"/>
      <c r="AO5" s="3"/>
      <c r="AP5" s="3"/>
    </row>
    <row r="6" spans="1:42" s="16" customFormat="1" ht="29.25" customHeight="1" x14ac:dyDescent="0.4">
      <c r="A6" s="83"/>
      <c r="B6" s="83"/>
      <c r="C6" s="84"/>
      <c r="D6" s="86"/>
      <c r="E6" s="86" t="s">
        <v>22</v>
      </c>
      <c r="F6" s="86" t="s">
        <v>21</v>
      </c>
      <c r="G6" s="86"/>
      <c r="H6" s="86"/>
      <c r="I6" s="86"/>
      <c r="J6" s="86"/>
      <c r="K6" s="82" t="s">
        <v>25</v>
      </c>
      <c r="L6" s="82" t="s">
        <v>3</v>
      </c>
      <c r="M6" s="82" t="s">
        <v>57</v>
      </c>
      <c r="N6" s="84"/>
      <c r="O6" s="86"/>
      <c r="P6" s="86" t="s">
        <v>22</v>
      </c>
      <c r="Q6" s="86" t="s">
        <v>21</v>
      </c>
      <c r="R6" s="86"/>
      <c r="S6" s="86"/>
      <c r="T6" s="121"/>
      <c r="U6" s="84"/>
      <c r="V6" s="86"/>
      <c r="W6" s="86" t="s">
        <v>22</v>
      </c>
      <c r="X6" s="86" t="s">
        <v>21</v>
      </c>
      <c r="Y6" s="86"/>
      <c r="Z6" s="86"/>
      <c r="AA6" s="121"/>
      <c r="AB6" s="84"/>
      <c r="AC6" s="83"/>
      <c r="AD6" s="83"/>
      <c r="AE6" s="86"/>
      <c r="AF6" s="3"/>
      <c r="AG6" s="3"/>
      <c r="AH6" s="3"/>
      <c r="AI6" s="3"/>
      <c r="AJ6" s="3"/>
      <c r="AK6" s="3"/>
      <c r="AL6" s="3"/>
      <c r="AM6" s="3"/>
      <c r="AN6" s="3"/>
      <c r="AO6" s="3"/>
      <c r="AP6" s="3"/>
    </row>
    <row r="7" spans="1:42" s="16" customFormat="1" ht="90" customHeight="1" x14ac:dyDescent="0.4">
      <c r="A7" s="118"/>
      <c r="B7" s="118"/>
      <c r="C7" s="84"/>
      <c r="D7" s="86"/>
      <c r="E7" s="86"/>
      <c r="F7" s="35" t="s">
        <v>100</v>
      </c>
      <c r="G7" s="35" t="s">
        <v>101</v>
      </c>
      <c r="H7" s="35" t="s">
        <v>102</v>
      </c>
      <c r="I7" s="35" t="s">
        <v>33</v>
      </c>
      <c r="J7" s="35" t="s">
        <v>16</v>
      </c>
      <c r="K7" s="118"/>
      <c r="L7" s="118"/>
      <c r="M7" s="118"/>
      <c r="N7" s="84"/>
      <c r="O7" s="86"/>
      <c r="P7" s="86"/>
      <c r="Q7" s="35" t="s">
        <v>49</v>
      </c>
      <c r="R7" s="35" t="s">
        <v>26</v>
      </c>
      <c r="S7" s="35" t="s">
        <v>49</v>
      </c>
      <c r="T7" s="130"/>
      <c r="U7" s="84"/>
      <c r="V7" s="86"/>
      <c r="W7" s="86"/>
      <c r="X7" s="35" t="s">
        <v>106</v>
      </c>
      <c r="Y7" s="35" t="s">
        <v>26</v>
      </c>
      <c r="Z7" s="35" t="s">
        <v>49</v>
      </c>
      <c r="AA7" s="130"/>
      <c r="AB7" s="84"/>
      <c r="AC7" s="118"/>
      <c r="AD7" s="118"/>
      <c r="AE7" s="86"/>
      <c r="AF7" s="3"/>
      <c r="AG7" s="3"/>
      <c r="AH7" s="3"/>
      <c r="AI7" s="3"/>
      <c r="AJ7" s="3"/>
      <c r="AK7" s="3"/>
      <c r="AL7" s="3"/>
      <c r="AM7" s="3"/>
      <c r="AN7" s="3"/>
      <c r="AO7" s="3"/>
      <c r="AP7" s="3"/>
    </row>
    <row r="8" spans="1:42" s="16" customFormat="1" ht="21" x14ac:dyDescent="0.4">
      <c r="A8" s="19">
        <v>1</v>
      </c>
      <c r="B8" s="69" t="s">
        <v>75</v>
      </c>
      <c r="C8" s="20">
        <v>5</v>
      </c>
      <c r="D8" s="35"/>
      <c r="E8" s="35">
        <f t="shared" ref="E8:E22" si="0">SUM(F8:J8)</f>
        <v>0</v>
      </c>
      <c r="F8" s="35"/>
      <c r="G8" s="35"/>
      <c r="H8" s="35"/>
      <c r="I8" s="35"/>
      <c r="J8" s="35"/>
      <c r="K8" s="67">
        <f t="shared" ref="K8:K22" si="1">D8+C8-E8</f>
        <v>5</v>
      </c>
      <c r="L8" s="19">
        <f>K8</f>
        <v>5</v>
      </c>
      <c r="M8" s="19">
        <v>0</v>
      </c>
      <c r="N8" s="33">
        <f t="shared" ref="N8:N22" si="2">H8+I8-J8</f>
        <v>0</v>
      </c>
      <c r="O8" s="35"/>
      <c r="P8" s="35">
        <f>SUM(Q8:S8)</f>
        <v>0</v>
      </c>
      <c r="Q8" s="35"/>
      <c r="R8" s="35"/>
      <c r="S8" s="35"/>
      <c r="T8" s="33">
        <f>N8+O8-P8</f>
        <v>0</v>
      </c>
      <c r="U8" s="35">
        <v>0</v>
      </c>
      <c r="V8" s="35"/>
      <c r="W8" s="35">
        <f>SUM(X8:Z8)</f>
        <v>0</v>
      </c>
      <c r="X8" s="35"/>
      <c r="Y8" s="35"/>
      <c r="Z8" s="35"/>
      <c r="AA8" s="37">
        <f>U8+V8-W8</f>
        <v>0</v>
      </c>
      <c r="AB8" s="35">
        <f>AC8+AD8</f>
        <v>0</v>
      </c>
      <c r="AC8" s="37">
        <f t="shared" ref="AC8:AC22" si="3">D8+O8+V8</f>
        <v>0</v>
      </c>
      <c r="AD8" s="37">
        <f t="shared" ref="AD8:AD22" si="4">E8+P8+W8</f>
        <v>0</v>
      </c>
      <c r="AE8" s="20">
        <f>K8+T8+AA8</f>
        <v>5</v>
      </c>
      <c r="AF8" s="3"/>
      <c r="AG8" s="3"/>
      <c r="AH8" s="3"/>
      <c r="AI8" s="3"/>
      <c r="AJ8" s="3"/>
      <c r="AK8" s="3"/>
      <c r="AL8" s="3"/>
      <c r="AM8" s="3"/>
      <c r="AN8" s="3"/>
      <c r="AO8" s="3"/>
      <c r="AP8" s="3"/>
    </row>
    <row r="9" spans="1:42" s="16" customFormat="1" ht="21" x14ac:dyDescent="0.4">
      <c r="A9" s="19">
        <v>2</v>
      </c>
      <c r="B9" s="69" t="s">
        <v>76</v>
      </c>
      <c r="C9" s="20">
        <v>3</v>
      </c>
      <c r="D9" s="35"/>
      <c r="E9" s="35">
        <f t="shared" si="0"/>
        <v>0</v>
      </c>
      <c r="F9" s="35"/>
      <c r="G9" s="35"/>
      <c r="H9" s="35"/>
      <c r="I9" s="35"/>
      <c r="J9" s="35"/>
      <c r="K9" s="67">
        <f t="shared" si="1"/>
        <v>3</v>
      </c>
      <c r="L9" s="19">
        <f t="shared" ref="L9:L22" si="5">K9</f>
        <v>3</v>
      </c>
      <c r="M9" s="19">
        <v>0</v>
      </c>
      <c r="N9" s="33">
        <f t="shared" si="2"/>
        <v>0</v>
      </c>
      <c r="O9" s="35"/>
      <c r="P9" s="35">
        <f t="shared" ref="P9:P22" si="6">SUM(Q9:S9)</f>
        <v>0</v>
      </c>
      <c r="Q9" s="35"/>
      <c r="R9" s="35"/>
      <c r="S9" s="35"/>
      <c r="T9" s="33">
        <f t="shared" ref="T9:T22" si="7">N9+O9-P9</f>
        <v>0</v>
      </c>
      <c r="U9" s="35">
        <v>0</v>
      </c>
      <c r="V9" s="35"/>
      <c r="W9" s="35">
        <f t="shared" ref="W9:W22" si="8">SUM(X9:Z9)</f>
        <v>0</v>
      </c>
      <c r="X9" s="35"/>
      <c r="Y9" s="35"/>
      <c r="Z9" s="35"/>
      <c r="AA9" s="37">
        <f t="shared" ref="AA9:AA22" si="9">U9+V9-W9</f>
        <v>0</v>
      </c>
      <c r="AB9" s="35">
        <f t="shared" ref="AB9:AB22" si="10">AC9+AD9</f>
        <v>0</v>
      </c>
      <c r="AC9" s="37">
        <f t="shared" si="3"/>
        <v>0</v>
      </c>
      <c r="AD9" s="37">
        <f t="shared" si="4"/>
        <v>0</v>
      </c>
      <c r="AE9" s="20">
        <f t="shared" ref="AE9:AE22" si="11">K9+T9+AA9</f>
        <v>3</v>
      </c>
      <c r="AF9" s="3"/>
      <c r="AG9" s="3"/>
      <c r="AH9" s="3"/>
      <c r="AI9" s="3"/>
      <c r="AJ9" s="3"/>
      <c r="AK9" s="3"/>
      <c r="AL9" s="3"/>
      <c r="AM9" s="3"/>
      <c r="AN9" s="3"/>
      <c r="AO9" s="3"/>
      <c r="AP9" s="3"/>
    </row>
    <row r="10" spans="1:42" s="16" customFormat="1" ht="21" x14ac:dyDescent="0.4">
      <c r="A10" s="19">
        <v>3</v>
      </c>
      <c r="B10" s="69" t="s">
        <v>77</v>
      </c>
      <c r="C10" s="20">
        <v>1</v>
      </c>
      <c r="D10" s="35"/>
      <c r="E10" s="35">
        <f t="shared" si="0"/>
        <v>0</v>
      </c>
      <c r="F10" s="35"/>
      <c r="G10" s="35"/>
      <c r="H10" s="35"/>
      <c r="I10" s="35"/>
      <c r="J10" s="35"/>
      <c r="K10" s="67">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69" t="s">
        <v>78</v>
      </c>
      <c r="C11" s="20">
        <v>4</v>
      </c>
      <c r="D11" s="35"/>
      <c r="E11" s="35">
        <f t="shared" si="0"/>
        <v>0</v>
      </c>
      <c r="F11" s="35"/>
      <c r="G11" s="35"/>
      <c r="H11" s="35"/>
      <c r="I11" s="35"/>
      <c r="J11" s="35"/>
      <c r="K11" s="67">
        <f t="shared" si="1"/>
        <v>4</v>
      </c>
      <c r="L11" s="19">
        <f t="shared" si="5"/>
        <v>4</v>
      </c>
      <c r="M11" s="19">
        <v>0</v>
      </c>
      <c r="N11" s="33">
        <v>1</v>
      </c>
      <c r="O11" s="35">
        <v>1</v>
      </c>
      <c r="P11" s="35">
        <f t="shared" si="6"/>
        <v>0</v>
      </c>
      <c r="Q11" s="35"/>
      <c r="R11" s="35"/>
      <c r="S11" s="35"/>
      <c r="T11" s="33">
        <f t="shared" si="7"/>
        <v>2</v>
      </c>
      <c r="U11" s="35">
        <v>0</v>
      </c>
      <c r="V11" s="35">
        <v>1</v>
      </c>
      <c r="W11" s="35">
        <f t="shared" si="8"/>
        <v>1</v>
      </c>
      <c r="X11" s="35">
        <v>1</v>
      </c>
      <c r="Y11" s="35"/>
      <c r="Z11" s="35"/>
      <c r="AA11" s="37">
        <f t="shared" si="9"/>
        <v>0</v>
      </c>
      <c r="AB11" s="35">
        <f t="shared" si="10"/>
        <v>3</v>
      </c>
      <c r="AC11" s="37">
        <f t="shared" si="3"/>
        <v>2</v>
      </c>
      <c r="AD11" s="37">
        <f t="shared" si="4"/>
        <v>1</v>
      </c>
      <c r="AE11" s="20">
        <f t="shared" si="11"/>
        <v>6</v>
      </c>
      <c r="AF11" s="3"/>
      <c r="AG11" s="3"/>
      <c r="AH11" s="3"/>
      <c r="AI11" s="3"/>
      <c r="AJ11" s="3"/>
      <c r="AK11" s="3"/>
      <c r="AL11" s="3"/>
      <c r="AM11" s="3"/>
      <c r="AN11" s="3"/>
      <c r="AO11" s="3"/>
      <c r="AP11" s="3"/>
    </row>
    <row r="12" spans="1:42" s="16" customFormat="1" ht="21" x14ac:dyDescent="0.4">
      <c r="A12" s="19">
        <v>5</v>
      </c>
      <c r="B12" s="69" t="s">
        <v>79</v>
      </c>
      <c r="C12" s="20">
        <v>8</v>
      </c>
      <c r="D12" s="35"/>
      <c r="E12" s="35">
        <f t="shared" si="0"/>
        <v>0</v>
      </c>
      <c r="F12" s="35"/>
      <c r="G12" s="35"/>
      <c r="H12" s="35"/>
      <c r="I12" s="35"/>
      <c r="J12" s="35"/>
      <c r="K12" s="67">
        <f t="shared" si="1"/>
        <v>8</v>
      </c>
      <c r="L12" s="19">
        <f t="shared" si="5"/>
        <v>8</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0</v>
      </c>
      <c r="AC12" s="37">
        <f t="shared" si="3"/>
        <v>0</v>
      </c>
      <c r="AD12" s="37">
        <f t="shared" si="4"/>
        <v>0</v>
      </c>
      <c r="AE12" s="20">
        <f t="shared" si="11"/>
        <v>8</v>
      </c>
      <c r="AF12" s="3"/>
      <c r="AG12" s="3"/>
      <c r="AH12" s="3"/>
      <c r="AI12" s="3"/>
      <c r="AJ12" s="3"/>
      <c r="AK12" s="3"/>
      <c r="AL12" s="3"/>
      <c r="AM12" s="3"/>
      <c r="AN12" s="3"/>
      <c r="AO12" s="3"/>
      <c r="AP12" s="3"/>
    </row>
    <row r="13" spans="1:42" s="16" customFormat="1" ht="21" x14ac:dyDescent="0.4">
      <c r="A13" s="19">
        <v>6</v>
      </c>
      <c r="B13" s="69" t="s">
        <v>80</v>
      </c>
      <c r="C13" s="20">
        <v>3</v>
      </c>
      <c r="D13" s="35"/>
      <c r="E13" s="35">
        <f t="shared" si="0"/>
        <v>0</v>
      </c>
      <c r="F13" s="35"/>
      <c r="G13" s="35"/>
      <c r="H13" s="35"/>
      <c r="I13" s="35"/>
      <c r="J13" s="35"/>
      <c r="K13" s="67">
        <f t="shared" si="1"/>
        <v>3</v>
      </c>
      <c r="L13" s="19">
        <f t="shared" si="5"/>
        <v>3</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0</v>
      </c>
      <c r="AC13" s="37">
        <f t="shared" si="3"/>
        <v>0</v>
      </c>
      <c r="AD13" s="37">
        <f t="shared" si="4"/>
        <v>0</v>
      </c>
      <c r="AE13" s="20">
        <f t="shared" si="11"/>
        <v>3</v>
      </c>
      <c r="AF13" s="3"/>
      <c r="AG13" s="3"/>
      <c r="AH13" s="3"/>
      <c r="AI13" s="3"/>
      <c r="AJ13" s="3"/>
      <c r="AK13" s="3"/>
      <c r="AL13" s="3"/>
      <c r="AM13" s="3"/>
      <c r="AN13" s="3"/>
      <c r="AO13" s="3"/>
      <c r="AP13" s="3"/>
    </row>
    <row r="14" spans="1:42" s="16" customFormat="1" ht="21" x14ac:dyDescent="0.4">
      <c r="A14" s="19">
        <v>7</v>
      </c>
      <c r="B14" s="69" t="s">
        <v>81</v>
      </c>
      <c r="C14" s="20">
        <v>0</v>
      </c>
      <c r="D14" s="35"/>
      <c r="E14" s="35">
        <f t="shared" si="0"/>
        <v>0</v>
      </c>
      <c r="F14" s="35"/>
      <c r="G14" s="35"/>
      <c r="H14" s="35"/>
      <c r="I14" s="35"/>
      <c r="J14" s="35"/>
      <c r="K14" s="67">
        <f t="shared" si="1"/>
        <v>0</v>
      </c>
      <c r="L14" s="19">
        <f t="shared" si="5"/>
        <v>0</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0</v>
      </c>
      <c r="AC14" s="37">
        <f t="shared" si="3"/>
        <v>0</v>
      </c>
      <c r="AD14" s="37">
        <f t="shared" si="4"/>
        <v>0</v>
      </c>
      <c r="AE14" s="20">
        <f t="shared" si="11"/>
        <v>0</v>
      </c>
      <c r="AF14" s="3"/>
      <c r="AG14" s="3"/>
      <c r="AH14" s="3"/>
      <c r="AI14" s="3"/>
      <c r="AJ14" s="3"/>
      <c r="AK14" s="3"/>
      <c r="AL14" s="3"/>
      <c r="AM14" s="3"/>
      <c r="AN14" s="3"/>
      <c r="AO14" s="3"/>
      <c r="AP14" s="3"/>
    </row>
    <row r="15" spans="1:42" s="16" customFormat="1" ht="21" x14ac:dyDescent="0.4">
      <c r="A15" s="19">
        <v>8</v>
      </c>
      <c r="B15" s="69" t="s">
        <v>82</v>
      </c>
      <c r="C15" s="20">
        <v>4</v>
      </c>
      <c r="D15" s="35"/>
      <c r="E15" s="35">
        <f t="shared" si="0"/>
        <v>0</v>
      </c>
      <c r="F15" s="35"/>
      <c r="G15" s="35"/>
      <c r="H15" s="35"/>
      <c r="I15" s="35"/>
      <c r="J15" s="35"/>
      <c r="K15" s="67">
        <f t="shared" si="1"/>
        <v>4</v>
      </c>
      <c r="L15" s="19">
        <f t="shared" si="5"/>
        <v>4</v>
      </c>
      <c r="M15" s="19">
        <v>0</v>
      </c>
      <c r="N15" s="33">
        <v>0</v>
      </c>
      <c r="O15" s="35"/>
      <c r="P15" s="35">
        <f t="shared" si="6"/>
        <v>0</v>
      </c>
      <c r="Q15" s="35"/>
      <c r="R15" s="35"/>
      <c r="S15" s="35"/>
      <c r="T15" s="33">
        <f t="shared" si="7"/>
        <v>0</v>
      </c>
      <c r="U15" s="35">
        <v>0</v>
      </c>
      <c r="V15" s="35"/>
      <c r="W15" s="35">
        <f t="shared" si="8"/>
        <v>0</v>
      </c>
      <c r="X15" s="35"/>
      <c r="Y15" s="35"/>
      <c r="Z15" s="35"/>
      <c r="AA15" s="37">
        <f t="shared" si="9"/>
        <v>0</v>
      </c>
      <c r="AB15" s="35">
        <f t="shared" si="10"/>
        <v>0</v>
      </c>
      <c r="AC15" s="37">
        <f t="shared" si="3"/>
        <v>0</v>
      </c>
      <c r="AD15" s="37">
        <f t="shared" si="4"/>
        <v>0</v>
      </c>
      <c r="AE15" s="20">
        <f t="shared" si="11"/>
        <v>4</v>
      </c>
      <c r="AF15" s="3"/>
      <c r="AG15" s="3"/>
      <c r="AH15" s="3"/>
      <c r="AI15" s="3"/>
      <c r="AJ15" s="3"/>
      <c r="AK15" s="3"/>
      <c r="AL15" s="3"/>
      <c r="AM15" s="3"/>
      <c r="AN15" s="3"/>
      <c r="AO15" s="3"/>
      <c r="AP15" s="3"/>
    </row>
    <row r="16" spans="1:42" s="16" customFormat="1" ht="21" x14ac:dyDescent="0.4">
      <c r="A16" s="19">
        <v>9</v>
      </c>
      <c r="B16" s="69" t="s">
        <v>83</v>
      </c>
      <c r="C16" s="20">
        <v>4</v>
      </c>
      <c r="D16" s="35"/>
      <c r="E16" s="35">
        <f t="shared" si="0"/>
        <v>0</v>
      </c>
      <c r="F16" s="35"/>
      <c r="G16" s="35"/>
      <c r="H16" s="35"/>
      <c r="I16" s="35"/>
      <c r="J16" s="35"/>
      <c r="K16" s="67">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69" t="s">
        <v>84</v>
      </c>
      <c r="C17" s="20">
        <v>1</v>
      </c>
      <c r="D17" s="34"/>
      <c r="E17" s="35">
        <f t="shared" si="0"/>
        <v>0</v>
      </c>
      <c r="F17" s="34"/>
      <c r="G17" s="34"/>
      <c r="H17" s="34"/>
      <c r="I17" s="34"/>
      <c r="J17" s="34"/>
      <c r="K17" s="67">
        <f t="shared" si="1"/>
        <v>1</v>
      </c>
      <c r="L17" s="19">
        <f t="shared" si="5"/>
        <v>1</v>
      </c>
      <c r="M17" s="19">
        <v>0</v>
      </c>
      <c r="N17" s="33">
        <f t="shared" si="2"/>
        <v>0</v>
      </c>
      <c r="O17" s="39"/>
      <c r="P17" s="35">
        <f t="shared" si="6"/>
        <v>0</v>
      </c>
      <c r="Q17" s="39"/>
      <c r="R17" s="39"/>
      <c r="S17" s="39"/>
      <c r="T17" s="33">
        <f t="shared" si="7"/>
        <v>0</v>
      </c>
      <c r="U17" s="68">
        <v>0</v>
      </c>
      <c r="V17" s="68"/>
      <c r="W17" s="35">
        <f t="shared" si="8"/>
        <v>0</v>
      </c>
      <c r="X17" s="68"/>
      <c r="Y17" s="68"/>
      <c r="Z17" s="68"/>
      <c r="AA17" s="37">
        <f t="shared" si="9"/>
        <v>0</v>
      </c>
      <c r="AB17" s="35">
        <f t="shared" si="10"/>
        <v>0</v>
      </c>
      <c r="AC17" s="37">
        <f t="shared" si="3"/>
        <v>0</v>
      </c>
      <c r="AD17" s="37">
        <f t="shared" si="4"/>
        <v>0</v>
      </c>
      <c r="AE17" s="20">
        <f t="shared" si="11"/>
        <v>1</v>
      </c>
      <c r="AF17" s="3"/>
      <c r="AG17" s="3"/>
      <c r="AH17" s="3"/>
      <c r="AI17" s="3"/>
      <c r="AJ17" s="3"/>
      <c r="AK17" s="3"/>
      <c r="AL17" s="3"/>
      <c r="AM17" s="3"/>
      <c r="AN17" s="3"/>
      <c r="AO17" s="3"/>
      <c r="AP17" s="3"/>
    </row>
    <row r="18" spans="1:42" s="4" customFormat="1" ht="25.2" x14ac:dyDescent="0.45">
      <c r="A18" s="19">
        <v>11</v>
      </c>
      <c r="B18" s="69" t="s">
        <v>120</v>
      </c>
      <c r="C18" s="20">
        <v>5</v>
      </c>
      <c r="D18" s="34">
        <v>1</v>
      </c>
      <c r="E18" s="35">
        <f t="shared" si="0"/>
        <v>0</v>
      </c>
      <c r="F18" s="34"/>
      <c r="G18" s="34"/>
      <c r="H18" s="34"/>
      <c r="I18" s="34"/>
      <c r="J18" s="34"/>
      <c r="K18" s="67">
        <f t="shared" si="1"/>
        <v>6</v>
      </c>
      <c r="L18" s="19">
        <f t="shared" si="5"/>
        <v>6</v>
      </c>
      <c r="M18" s="19">
        <v>0</v>
      </c>
      <c r="N18" s="33">
        <f t="shared" si="2"/>
        <v>0</v>
      </c>
      <c r="O18" s="39"/>
      <c r="P18" s="35">
        <f t="shared" si="6"/>
        <v>0</v>
      </c>
      <c r="Q18" s="39"/>
      <c r="R18" s="39"/>
      <c r="S18" s="39"/>
      <c r="T18" s="33">
        <f t="shared" si="7"/>
        <v>0</v>
      </c>
      <c r="U18" s="68">
        <v>0</v>
      </c>
      <c r="V18" s="68"/>
      <c r="W18" s="35">
        <f t="shared" si="8"/>
        <v>0</v>
      </c>
      <c r="X18" s="68"/>
      <c r="Y18" s="68"/>
      <c r="Z18" s="68"/>
      <c r="AA18" s="37">
        <f t="shared" si="9"/>
        <v>0</v>
      </c>
      <c r="AB18" s="35">
        <f t="shared" si="10"/>
        <v>1</v>
      </c>
      <c r="AC18" s="37">
        <f t="shared" si="3"/>
        <v>1</v>
      </c>
      <c r="AD18" s="37">
        <f t="shared" si="4"/>
        <v>0</v>
      </c>
      <c r="AE18" s="20">
        <f t="shared" si="11"/>
        <v>6</v>
      </c>
      <c r="AF18" s="3"/>
      <c r="AG18" s="3"/>
      <c r="AH18" s="3"/>
      <c r="AI18" s="3"/>
      <c r="AJ18" s="3"/>
      <c r="AK18" s="3"/>
      <c r="AL18" s="3"/>
      <c r="AM18" s="3"/>
      <c r="AN18" s="3"/>
      <c r="AO18" s="3"/>
      <c r="AP18" s="3"/>
    </row>
    <row r="19" spans="1:42" s="4" customFormat="1" ht="25.2" x14ac:dyDescent="0.45">
      <c r="A19" s="19">
        <v>12</v>
      </c>
      <c r="B19" s="69" t="s">
        <v>86</v>
      </c>
      <c r="C19" s="20">
        <v>7</v>
      </c>
      <c r="D19" s="34"/>
      <c r="E19" s="35">
        <f t="shared" si="0"/>
        <v>0</v>
      </c>
      <c r="F19" s="34"/>
      <c r="G19" s="34"/>
      <c r="H19" s="34"/>
      <c r="I19" s="34"/>
      <c r="J19" s="34"/>
      <c r="K19" s="67">
        <f t="shared" si="1"/>
        <v>7</v>
      </c>
      <c r="L19" s="19">
        <f t="shared" si="5"/>
        <v>7</v>
      </c>
      <c r="M19" s="19">
        <v>0</v>
      </c>
      <c r="N19" s="33">
        <f t="shared" si="2"/>
        <v>0</v>
      </c>
      <c r="O19" s="39"/>
      <c r="P19" s="35">
        <f t="shared" si="6"/>
        <v>0</v>
      </c>
      <c r="Q19" s="39"/>
      <c r="R19" s="39"/>
      <c r="S19" s="39"/>
      <c r="T19" s="33">
        <f t="shared" si="7"/>
        <v>0</v>
      </c>
      <c r="U19" s="68">
        <v>0</v>
      </c>
      <c r="V19" s="68"/>
      <c r="W19" s="35">
        <f t="shared" si="8"/>
        <v>0</v>
      </c>
      <c r="X19" s="68"/>
      <c r="Y19" s="68"/>
      <c r="Z19" s="68"/>
      <c r="AA19" s="37">
        <f t="shared" si="9"/>
        <v>0</v>
      </c>
      <c r="AB19" s="35">
        <f t="shared" si="10"/>
        <v>0</v>
      </c>
      <c r="AC19" s="37">
        <f t="shared" si="3"/>
        <v>0</v>
      </c>
      <c r="AD19" s="37">
        <f t="shared" si="4"/>
        <v>0</v>
      </c>
      <c r="AE19" s="20">
        <f t="shared" si="11"/>
        <v>7</v>
      </c>
      <c r="AF19" s="3"/>
      <c r="AG19" s="3"/>
      <c r="AH19" s="3"/>
      <c r="AI19" s="3"/>
      <c r="AJ19" s="3"/>
      <c r="AK19" s="3"/>
      <c r="AL19" s="3"/>
      <c r="AM19" s="3"/>
      <c r="AN19" s="3"/>
      <c r="AO19" s="3"/>
      <c r="AP19" s="3"/>
    </row>
    <row r="20" spans="1:42" s="4" customFormat="1" ht="25.2" x14ac:dyDescent="0.45">
      <c r="A20" s="19">
        <v>13</v>
      </c>
      <c r="B20" s="69" t="s">
        <v>89</v>
      </c>
      <c r="C20" s="20">
        <v>4</v>
      </c>
      <c r="D20" s="34">
        <v>1</v>
      </c>
      <c r="E20" s="35">
        <f t="shared" si="0"/>
        <v>0</v>
      </c>
      <c r="F20" s="34"/>
      <c r="G20" s="34"/>
      <c r="H20" s="34"/>
      <c r="I20" s="34"/>
      <c r="J20" s="34"/>
      <c r="K20" s="67">
        <f t="shared" si="1"/>
        <v>5</v>
      </c>
      <c r="L20" s="19">
        <f t="shared" si="5"/>
        <v>5</v>
      </c>
      <c r="M20" s="19">
        <v>0</v>
      </c>
      <c r="N20" s="33">
        <f t="shared" si="2"/>
        <v>0</v>
      </c>
      <c r="O20" s="39"/>
      <c r="P20" s="35">
        <f t="shared" si="6"/>
        <v>0</v>
      </c>
      <c r="Q20" s="39"/>
      <c r="R20" s="39"/>
      <c r="S20" s="39"/>
      <c r="T20" s="33">
        <f t="shared" si="7"/>
        <v>0</v>
      </c>
      <c r="U20" s="68">
        <v>0</v>
      </c>
      <c r="V20" s="68"/>
      <c r="W20" s="35">
        <f t="shared" si="8"/>
        <v>0</v>
      </c>
      <c r="X20" s="68"/>
      <c r="Y20" s="68"/>
      <c r="Z20" s="68"/>
      <c r="AA20" s="37">
        <f t="shared" si="9"/>
        <v>0</v>
      </c>
      <c r="AB20" s="35">
        <f t="shared" si="10"/>
        <v>1</v>
      </c>
      <c r="AC20" s="37">
        <f t="shared" si="3"/>
        <v>1</v>
      </c>
      <c r="AD20" s="37">
        <f t="shared" si="4"/>
        <v>0</v>
      </c>
      <c r="AE20" s="20">
        <f t="shared" si="11"/>
        <v>5</v>
      </c>
      <c r="AF20" s="3"/>
      <c r="AG20" s="3"/>
      <c r="AH20" s="3"/>
      <c r="AI20" s="3"/>
      <c r="AJ20" s="3"/>
      <c r="AK20" s="3"/>
      <c r="AL20" s="3"/>
      <c r="AM20" s="3"/>
      <c r="AN20" s="3"/>
      <c r="AO20" s="3"/>
      <c r="AP20" s="3"/>
    </row>
    <row r="21" spans="1:42" s="4" customFormat="1" ht="25.2" x14ac:dyDescent="0.45">
      <c r="A21" s="19">
        <v>14</v>
      </c>
      <c r="B21" s="69" t="s">
        <v>90</v>
      </c>
      <c r="C21" s="20">
        <v>1</v>
      </c>
      <c r="D21" s="34"/>
      <c r="E21" s="35">
        <f t="shared" si="0"/>
        <v>0</v>
      </c>
      <c r="F21" s="34"/>
      <c r="G21" s="34"/>
      <c r="H21" s="34"/>
      <c r="I21" s="34"/>
      <c r="J21" s="34"/>
      <c r="K21" s="67">
        <f t="shared" si="1"/>
        <v>1</v>
      </c>
      <c r="L21" s="19">
        <f t="shared" si="5"/>
        <v>1</v>
      </c>
      <c r="M21" s="19">
        <v>0</v>
      </c>
      <c r="N21" s="33">
        <f t="shared" si="2"/>
        <v>0</v>
      </c>
      <c r="O21" s="39"/>
      <c r="P21" s="35">
        <f t="shared" si="6"/>
        <v>0</v>
      </c>
      <c r="Q21" s="39"/>
      <c r="R21" s="39"/>
      <c r="S21" s="39"/>
      <c r="T21" s="33">
        <f t="shared" si="7"/>
        <v>0</v>
      </c>
      <c r="U21" s="68">
        <v>0</v>
      </c>
      <c r="V21" s="68"/>
      <c r="W21" s="35">
        <f t="shared" si="8"/>
        <v>0</v>
      </c>
      <c r="X21" s="68"/>
      <c r="Y21" s="68"/>
      <c r="Z21" s="68"/>
      <c r="AA21" s="37">
        <f t="shared" si="9"/>
        <v>0</v>
      </c>
      <c r="AB21" s="35">
        <f t="shared" si="10"/>
        <v>0</v>
      </c>
      <c r="AC21" s="37">
        <f t="shared" si="3"/>
        <v>0</v>
      </c>
      <c r="AD21" s="37">
        <f t="shared" si="4"/>
        <v>0</v>
      </c>
      <c r="AE21" s="20">
        <f t="shared" si="11"/>
        <v>1</v>
      </c>
      <c r="AF21" s="3"/>
      <c r="AG21" s="3"/>
      <c r="AH21" s="3"/>
      <c r="AI21" s="3"/>
      <c r="AJ21" s="3"/>
      <c r="AK21" s="3"/>
      <c r="AL21" s="3"/>
      <c r="AM21" s="3"/>
      <c r="AN21" s="3"/>
      <c r="AO21" s="3"/>
      <c r="AP21" s="3"/>
    </row>
    <row r="22" spans="1:42" s="4" customFormat="1" ht="25.2" x14ac:dyDescent="0.45">
      <c r="A22" s="19">
        <v>15</v>
      </c>
      <c r="B22" s="69" t="s">
        <v>91</v>
      </c>
      <c r="C22" s="20">
        <v>30</v>
      </c>
      <c r="D22" s="34"/>
      <c r="E22" s="35">
        <f t="shared" si="0"/>
        <v>0</v>
      </c>
      <c r="F22" s="34"/>
      <c r="G22" s="34"/>
      <c r="H22" s="34"/>
      <c r="I22" s="34"/>
      <c r="J22" s="34"/>
      <c r="K22" s="67">
        <f t="shared" si="1"/>
        <v>30</v>
      </c>
      <c r="L22" s="19">
        <f t="shared" si="5"/>
        <v>30</v>
      </c>
      <c r="M22" s="19">
        <v>0</v>
      </c>
      <c r="N22" s="33">
        <f t="shared" si="2"/>
        <v>0</v>
      </c>
      <c r="O22" s="39"/>
      <c r="P22" s="35">
        <f t="shared" si="6"/>
        <v>0</v>
      </c>
      <c r="Q22" s="39"/>
      <c r="R22" s="39"/>
      <c r="S22" s="39"/>
      <c r="T22" s="33">
        <f t="shared" si="7"/>
        <v>0</v>
      </c>
      <c r="U22" s="68">
        <v>0</v>
      </c>
      <c r="V22" s="68"/>
      <c r="W22" s="35">
        <f t="shared" si="8"/>
        <v>0</v>
      </c>
      <c r="X22" s="68"/>
      <c r="Y22" s="68"/>
      <c r="Z22" s="68"/>
      <c r="AA22" s="37">
        <f t="shared" si="9"/>
        <v>0</v>
      </c>
      <c r="AB22" s="35">
        <f t="shared" si="10"/>
        <v>0</v>
      </c>
      <c r="AC22" s="37">
        <f t="shared" si="3"/>
        <v>0</v>
      </c>
      <c r="AD22" s="37">
        <f t="shared" si="4"/>
        <v>0</v>
      </c>
      <c r="AE22" s="20">
        <f t="shared" si="11"/>
        <v>30</v>
      </c>
      <c r="AF22" s="3"/>
      <c r="AG22" s="3"/>
      <c r="AH22" s="3"/>
      <c r="AI22" s="3"/>
      <c r="AJ22" s="3"/>
      <c r="AK22" s="3"/>
      <c r="AL22" s="3"/>
      <c r="AM22" s="3"/>
      <c r="AN22" s="3"/>
      <c r="AO22" s="3"/>
      <c r="AP22" s="3"/>
    </row>
    <row r="23" spans="1:42" s="21" customFormat="1" ht="39.75" customHeight="1" x14ac:dyDescent="0.5">
      <c r="A23" s="86" t="s">
        <v>0</v>
      </c>
      <c r="B23" s="86"/>
      <c r="C23" s="32">
        <f>SUM(C8:C22)</f>
        <v>80</v>
      </c>
      <c r="D23" s="32">
        <f t="shared" ref="D23:AE23" si="12">SUM(D8:D22)</f>
        <v>2</v>
      </c>
      <c r="E23" s="32">
        <f t="shared" si="12"/>
        <v>0</v>
      </c>
      <c r="F23" s="32">
        <f t="shared" si="12"/>
        <v>0</v>
      </c>
      <c r="G23" s="32">
        <f t="shared" si="12"/>
        <v>0</v>
      </c>
      <c r="H23" s="32">
        <f t="shared" si="12"/>
        <v>0</v>
      </c>
      <c r="I23" s="32">
        <f t="shared" si="12"/>
        <v>0</v>
      </c>
      <c r="J23" s="32">
        <f t="shared" si="12"/>
        <v>0</v>
      </c>
      <c r="K23" s="32">
        <f t="shared" si="12"/>
        <v>82</v>
      </c>
      <c r="L23" s="32">
        <f t="shared" si="12"/>
        <v>82</v>
      </c>
      <c r="M23" s="32">
        <f t="shared" si="12"/>
        <v>0</v>
      </c>
      <c r="N23" s="32">
        <f t="shared" si="12"/>
        <v>1</v>
      </c>
      <c r="O23" s="32">
        <f t="shared" si="12"/>
        <v>1</v>
      </c>
      <c r="P23" s="32">
        <f t="shared" si="12"/>
        <v>0</v>
      </c>
      <c r="Q23" s="32">
        <f t="shared" si="12"/>
        <v>0</v>
      </c>
      <c r="R23" s="32">
        <f t="shared" si="12"/>
        <v>0</v>
      </c>
      <c r="S23" s="32">
        <f t="shared" si="12"/>
        <v>0</v>
      </c>
      <c r="T23" s="32">
        <f t="shared" si="12"/>
        <v>2</v>
      </c>
      <c r="U23" s="32">
        <f t="shared" si="12"/>
        <v>0</v>
      </c>
      <c r="V23" s="32">
        <f t="shared" si="12"/>
        <v>1</v>
      </c>
      <c r="W23" s="32">
        <f t="shared" si="12"/>
        <v>1</v>
      </c>
      <c r="X23" s="32">
        <f t="shared" si="12"/>
        <v>1</v>
      </c>
      <c r="Y23" s="32">
        <f t="shared" si="12"/>
        <v>0</v>
      </c>
      <c r="Z23" s="32">
        <f t="shared" si="12"/>
        <v>0</v>
      </c>
      <c r="AA23" s="32">
        <f t="shared" si="12"/>
        <v>0</v>
      </c>
      <c r="AB23" s="32">
        <f t="shared" si="12"/>
        <v>5</v>
      </c>
      <c r="AC23" s="32">
        <f t="shared" si="12"/>
        <v>4</v>
      </c>
      <c r="AD23" s="32">
        <f t="shared" si="12"/>
        <v>1</v>
      </c>
      <c r="AE23" s="32">
        <f t="shared" si="12"/>
        <v>84</v>
      </c>
      <c r="AF23" s="3"/>
      <c r="AG23" s="3"/>
      <c r="AH23" s="3"/>
      <c r="AI23" s="3"/>
      <c r="AJ23" s="3"/>
      <c r="AK23" s="3"/>
      <c r="AL23" s="3"/>
      <c r="AM23" s="3"/>
      <c r="AN23" s="3"/>
      <c r="AO23" s="3"/>
      <c r="AP23" s="3"/>
    </row>
    <row r="24" spans="1:42" s="3" customFormat="1" ht="9.75" customHeight="1" x14ac:dyDescent="0.3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row>
    <row r="25" spans="1:42" s="3" customFormat="1" ht="48" customHeight="1" x14ac:dyDescent="0.35">
      <c r="C25" s="76" t="s">
        <v>71</v>
      </c>
      <c r="D25" s="76"/>
      <c r="E25" s="76"/>
      <c r="F25" s="76"/>
      <c r="G25" s="76"/>
      <c r="H25" s="76"/>
      <c r="I25" s="76"/>
      <c r="J25" s="76"/>
      <c r="K25" s="57"/>
      <c r="L25" s="57"/>
      <c r="M25" s="57"/>
      <c r="N25" s="57"/>
      <c r="O25" s="57"/>
      <c r="P25" s="57"/>
      <c r="Q25" s="57"/>
      <c r="R25" s="57"/>
      <c r="S25" s="57"/>
      <c r="T25" s="57"/>
      <c r="U25" s="57"/>
      <c r="V25" s="57"/>
      <c r="W25" s="76" t="s">
        <v>72</v>
      </c>
      <c r="X25" s="76"/>
      <c r="Y25" s="76"/>
      <c r="Z25" s="76"/>
      <c r="AA25" s="76"/>
      <c r="AB25" s="76"/>
      <c r="AC25" s="76"/>
      <c r="AD25" s="76"/>
      <c r="AE25" s="57"/>
      <c r="AF25" s="57"/>
      <c r="AG25" s="57"/>
      <c r="AH25" s="57"/>
      <c r="AI25" s="57"/>
      <c r="AJ25" s="57"/>
    </row>
    <row r="26" spans="1:42"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row>
    <row r="27" spans="1:42" s="3" customFormat="1" x14ac:dyDescent="0.35"/>
    <row r="28" spans="1:42" s="3" customFormat="1" x14ac:dyDescent="0.35"/>
    <row r="29" spans="1:42" s="3" customFormat="1" x14ac:dyDescent="0.35">
      <c r="B29" s="15"/>
      <c r="C29" s="15"/>
      <c r="D29" s="15"/>
      <c r="E29" s="15"/>
      <c r="F29" s="15"/>
      <c r="G29" s="15"/>
      <c r="H29" s="15"/>
      <c r="I29" s="15"/>
      <c r="J29" s="15"/>
      <c r="K29" s="15"/>
      <c r="L29" s="15"/>
    </row>
    <row r="30" spans="1:42" s="3" customFormat="1" x14ac:dyDescent="0.35">
      <c r="B30" s="15"/>
      <c r="C30" s="15"/>
      <c r="D30" s="15"/>
      <c r="E30" s="15"/>
      <c r="F30" s="15"/>
      <c r="G30" s="15"/>
      <c r="H30" s="15"/>
      <c r="I30" s="15"/>
      <c r="J30" s="15"/>
      <c r="K30" s="15"/>
      <c r="L30" s="15"/>
    </row>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row r="35" spans="2:12" s="3" customFormat="1" x14ac:dyDescent="0.35"/>
    <row r="36" spans="2:12" s="3" customFormat="1" x14ac:dyDescent="0.35"/>
    <row r="37"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6:AE26"/>
    <mergeCell ref="AE4:AE7"/>
    <mergeCell ref="C5:C7"/>
    <mergeCell ref="D5:D7"/>
    <mergeCell ref="F6:J6"/>
    <mergeCell ref="E5:J5"/>
    <mergeCell ref="B4:B7"/>
    <mergeCell ref="C4:M4"/>
    <mergeCell ref="C25:J25"/>
    <mergeCell ref="W25:AD25"/>
    <mergeCell ref="A23:B23"/>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M43"/>
  <sheetViews>
    <sheetView topLeftCell="A4" zoomScale="90" zoomScaleNormal="90" zoomScaleSheetLayoutView="70" workbookViewId="0">
      <selection activeCell="A16" sqref="A16:A21"/>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20.33203125" style="3" customWidth="1"/>
    <col min="11" max="12" width="10.6640625" style="3" customWidth="1"/>
    <col min="13" max="13" width="16.88671875" style="1" customWidth="1"/>
    <col min="14" max="16384" width="9.109375" style="1"/>
  </cols>
  <sheetData>
    <row r="1" spans="1:13" ht="44.25" customHeight="1" x14ac:dyDescent="0.35">
      <c r="A1" s="75" t="s">
        <v>74</v>
      </c>
      <c r="B1" s="75"/>
      <c r="C1" s="75"/>
      <c r="D1" s="75"/>
      <c r="E1" s="75"/>
      <c r="F1" s="75"/>
      <c r="G1" s="47"/>
      <c r="H1" s="76" t="s">
        <v>73</v>
      </c>
      <c r="I1" s="76"/>
      <c r="J1" s="76"/>
      <c r="K1" s="76"/>
      <c r="L1" s="76"/>
      <c r="M1" s="76"/>
    </row>
    <row r="3" spans="1:13" s="3" customFormat="1" ht="54.6" customHeight="1" x14ac:dyDescent="0.35">
      <c r="A3" s="92" t="s">
        <v>114</v>
      </c>
      <c r="B3" s="92"/>
      <c r="C3" s="92"/>
      <c r="D3" s="92"/>
      <c r="E3" s="92"/>
      <c r="F3" s="92"/>
      <c r="G3" s="92"/>
      <c r="H3" s="92"/>
      <c r="I3" s="92"/>
      <c r="J3" s="92"/>
      <c r="K3" s="92"/>
      <c r="L3" s="92"/>
      <c r="M3" s="92"/>
    </row>
    <row r="4" spans="1:13" s="5" customFormat="1" ht="28.2" x14ac:dyDescent="0.5">
      <c r="A4" s="83" t="s">
        <v>2</v>
      </c>
      <c r="B4" s="83" t="s">
        <v>1</v>
      </c>
      <c r="C4" s="84" t="s">
        <v>103</v>
      </c>
      <c r="D4" s="86" t="s">
        <v>19</v>
      </c>
      <c r="E4" s="86" t="s">
        <v>20</v>
      </c>
      <c r="F4" s="80" t="s">
        <v>53</v>
      </c>
      <c r="G4" s="119"/>
      <c r="H4" s="119"/>
      <c r="I4" s="119"/>
      <c r="J4" s="119"/>
      <c r="K4" s="119"/>
      <c r="L4" s="81"/>
      <c r="M4" s="86" t="s">
        <v>119</v>
      </c>
    </row>
    <row r="5" spans="1:13" s="5" customFormat="1" ht="29.25" customHeight="1" x14ac:dyDescent="0.5">
      <c r="A5" s="83"/>
      <c r="B5" s="83"/>
      <c r="C5" s="84"/>
      <c r="D5" s="86"/>
      <c r="E5" s="86"/>
      <c r="F5" s="85" t="s">
        <v>96</v>
      </c>
      <c r="G5" s="85" t="s">
        <v>99</v>
      </c>
      <c r="H5" s="85" t="s">
        <v>104</v>
      </c>
      <c r="I5" s="85" t="s">
        <v>105</v>
      </c>
      <c r="J5" s="85" t="s">
        <v>118</v>
      </c>
      <c r="K5" s="85" t="s">
        <v>28</v>
      </c>
      <c r="L5" s="85" t="s">
        <v>54</v>
      </c>
      <c r="M5" s="86"/>
    </row>
    <row r="6" spans="1:13" s="5" customFormat="1" ht="28.2" x14ac:dyDescent="0.5">
      <c r="A6" s="83"/>
      <c r="B6" s="83"/>
      <c r="C6" s="85"/>
      <c r="D6" s="82"/>
      <c r="E6" s="82"/>
      <c r="F6" s="121"/>
      <c r="G6" s="121"/>
      <c r="H6" s="121"/>
      <c r="I6" s="130"/>
      <c r="J6" s="130"/>
      <c r="K6" s="121"/>
      <c r="L6" s="121"/>
      <c r="M6" s="86"/>
    </row>
    <row r="7" spans="1:13" s="5" customFormat="1" ht="21" customHeight="1" x14ac:dyDescent="0.5">
      <c r="A7" s="20">
        <v>1</v>
      </c>
      <c r="B7" s="69" t="s">
        <v>75</v>
      </c>
      <c r="C7" s="35">
        <v>24</v>
      </c>
      <c r="D7" s="35"/>
      <c r="E7" s="35">
        <f>SUM(F7:L7)</f>
        <v>1</v>
      </c>
      <c r="F7" s="35"/>
      <c r="G7" s="35"/>
      <c r="H7" s="35">
        <v>1</v>
      </c>
      <c r="I7" s="35"/>
      <c r="J7" s="35"/>
      <c r="K7" s="35"/>
      <c r="L7" s="35"/>
      <c r="M7" s="32">
        <f>C7+D7-E7</f>
        <v>23</v>
      </c>
    </row>
    <row r="8" spans="1:13" s="5" customFormat="1" ht="21" customHeight="1" x14ac:dyDescent="0.5">
      <c r="A8" s="19">
        <v>2</v>
      </c>
      <c r="B8" s="69" t="s">
        <v>76</v>
      </c>
      <c r="C8" s="35">
        <v>13</v>
      </c>
      <c r="D8" s="35"/>
      <c r="E8" s="35">
        <f>SUM(F8:L8)</f>
        <v>5</v>
      </c>
      <c r="F8" s="35"/>
      <c r="G8" s="35"/>
      <c r="H8" s="35"/>
      <c r="I8" s="35">
        <v>1</v>
      </c>
      <c r="J8" s="35">
        <v>4</v>
      </c>
      <c r="K8" s="35"/>
      <c r="L8" s="35"/>
      <c r="M8" s="32">
        <f>C8+D8-E8</f>
        <v>8</v>
      </c>
    </row>
    <row r="9" spans="1:13" s="5" customFormat="1" ht="21" customHeight="1" x14ac:dyDescent="0.5">
      <c r="A9" s="19">
        <v>3</v>
      </c>
      <c r="B9" s="69" t="s">
        <v>77</v>
      </c>
      <c r="C9" s="35">
        <v>15</v>
      </c>
      <c r="D9" s="35"/>
      <c r="E9" s="35">
        <f>SUM(F9:L9)</f>
        <v>5</v>
      </c>
      <c r="F9" s="35"/>
      <c r="G9" s="35"/>
      <c r="H9" s="35">
        <v>5</v>
      </c>
      <c r="I9" s="35"/>
      <c r="J9" s="35"/>
      <c r="K9" s="35"/>
      <c r="L9" s="35"/>
      <c r="M9" s="32">
        <f>C9+D9-E9</f>
        <v>10</v>
      </c>
    </row>
    <row r="10" spans="1:13" s="5" customFormat="1" ht="21" customHeight="1" x14ac:dyDescent="0.5">
      <c r="A10" s="19">
        <v>4</v>
      </c>
      <c r="B10" s="69" t="s">
        <v>78</v>
      </c>
      <c r="C10" s="35">
        <v>39</v>
      </c>
      <c r="D10" s="35"/>
      <c r="E10" s="35">
        <f>SUM(F10:L10)</f>
        <v>0</v>
      </c>
      <c r="F10" s="35"/>
      <c r="G10" s="35"/>
      <c r="H10" s="35"/>
      <c r="I10" s="35"/>
      <c r="J10" s="35"/>
      <c r="K10" s="35"/>
      <c r="L10" s="35"/>
      <c r="M10" s="32">
        <f>C10+D10-E10</f>
        <v>39</v>
      </c>
    </row>
    <row r="11" spans="1:13" s="5" customFormat="1" ht="21" customHeight="1" x14ac:dyDescent="0.5">
      <c r="A11" s="19">
        <v>5</v>
      </c>
      <c r="B11" s="69" t="s">
        <v>79</v>
      </c>
      <c r="C11" s="35">
        <v>61</v>
      </c>
      <c r="D11" s="35">
        <v>2</v>
      </c>
      <c r="E11" s="35">
        <f>SUM(F11:L11)</f>
        <v>0</v>
      </c>
      <c r="F11" s="35"/>
      <c r="G11" s="35"/>
      <c r="H11" s="35"/>
      <c r="I11" s="35"/>
      <c r="J11" s="35"/>
      <c r="K11" s="35"/>
      <c r="L11" s="35"/>
      <c r="M11" s="32">
        <f>C11+D11-E11</f>
        <v>63</v>
      </c>
    </row>
    <row r="12" spans="1:13" s="5" customFormat="1" ht="21" customHeight="1" x14ac:dyDescent="0.5">
      <c r="A12" s="19">
        <v>6</v>
      </c>
      <c r="B12" s="69" t="s">
        <v>80</v>
      </c>
      <c r="C12" s="35">
        <v>28</v>
      </c>
      <c r="D12" s="35"/>
      <c r="E12" s="35">
        <f>SUM(F12:L12)</f>
        <v>19</v>
      </c>
      <c r="F12" s="35"/>
      <c r="G12" s="35"/>
      <c r="H12" s="35"/>
      <c r="I12" s="35">
        <v>14</v>
      </c>
      <c r="J12" s="35">
        <v>5</v>
      </c>
      <c r="K12" s="35"/>
      <c r="L12" s="35"/>
      <c r="M12" s="32">
        <f>C12+D12-E12</f>
        <v>9</v>
      </c>
    </row>
    <row r="13" spans="1:13" s="5" customFormat="1" ht="21" customHeight="1" x14ac:dyDescent="0.5">
      <c r="A13" s="19">
        <v>7</v>
      </c>
      <c r="B13" s="69" t="s">
        <v>81</v>
      </c>
      <c r="C13" s="35">
        <v>5</v>
      </c>
      <c r="D13" s="35"/>
      <c r="E13" s="35">
        <f>SUM(F13:L13)</f>
        <v>0</v>
      </c>
      <c r="F13" s="35"/>
      <c r="G13" s="35"/>
      <c r="H13" s="35"/>
      <c r="I13" s="35"/>
      <c r="J13" s="35"/>
      <c r="K13" s="35"/>
      <c r="L13" s="35"/>
      <c r="M13" s="32">
        <f>C13+D13-E13</f>
        <v>5</v>
      </c>
    </row>
    <row r="14" spans="1:13" s="5" customFormat="1" ht="21" customHeight="1" x14ac:dyDescent="0.5">
      <c r="A14" s="19">
        <v>8</v>
      </c>
      <c r="B14" s="69" t="s">
        <v>82</v>
      </c>
      <c r="C14" s="35">
        <v>17</v>
      </c>
      <c r="D14" s="35"/>
      <c r="E14" s="35">
        <f>SUM(F14:L14)</f>
        <v>0</v>
      </c>
      <c r="F14" s="35"/>
      <c r="G14" s="35"/>
      <c r="H14" s="35"/>
      <c r="I14" s="35"/>
      <c r="J14" s="35"/>
      <c r="K14" s="35"/>
      <c r="L14" s="35"/>
      <c r="M14" s="32">
        <f>C14+D14-E14</f>
        <v>17</v>
      </c>
    </row>
    <row r="15" spans="1:13" s="5" customFormat="1" ht="21" customHeight="1" x14ac:dyDescent="0.5">
      <c r="A15" s="19">
        <v>9</v>
      </c>
      <c r="B15" s="69" t="s">
        <v>83</v>
      </c>
      <c r="C15" s="35">
        <v>34</v>
      </c>
      <c r="D15" s="35"/>
      <c r="E15" s="35">
        <f>SUM(F15:L15)</f>
        <v>20</v>
      </c>
      <c r="F15" s="35"/>
      <c r="G15" s="35"/>
      <c r="H15" s="35">
        <v>10</v>
      </c>
      <c r="I15" s="35">
        <v>3</v>
      </c>
      <c r="J15" s="35">
        <v>7</v>
      </c>
      <c r="K15" s="35"/>
      <c r="L15" s="35"/>
      <c r="M15" s="32">
        <f>C15+D15-E15</f>
        <v>14</v>
      </c>
    </row>
    <row r="16" spans="1:13" s="5" customFormat="1" ht="21" customHeight="1" x14ac:dyDescent="0.5">
      <c r="A16" s="19">
        <v>10</v>
      </c>
      <c r="B16" s="69" t="s">
        <v>84</v>
      </c>
      <c r="C16" s="35">
        <v>30</v>
      </c>
      <c r="D16" s="35"/>
      <c r="E16" s="35">
        <f>SUM(F16:L16)</f>
        <v>0</v>
      </c>
      <c r="F16" s="35"/>
      <c r="G16" s="35"/>
      <c r="H16" s="35"/>
      <c r="I16" s="35"/>
      <c r="J16" s="35"/>
      <c r="K16" s="35"/>
      <c r="L16" s="35"/>
      <c r="M16" s="32">
        <f>C16+D16-E16</f>
        <v>30</v>
      </c>
    </row>
    <row r="17" spans="1:13" s="5" customFormat="1" ht="21" customHeight="1" x14ac:dyDescent="0.5">
      <c r="A17" s="19">
        <v>11</v>
      </c>
      <c r="B17" s="69" t="s">
        <v>120</v>
      </c>
      <c r="C17" s="35">
        <v>62</v>
      </c>
      <c r="D17" s="35"/>
      <c r="E17" s="35">
        <f>SUM(F17:L17)</f>
        <v>1</v>
      </c>
      <c r="F17" s="35">
        <v>1</v>
      </c>
      <c r="G17" s="35"/>
      <c r="H17" s="35"/>
      <c r="I17" s="35"/>
      <c r="J17" s="35"/>
      <c r="K17" s="35"/>
      <c r="L17" s="35"/>
      <c r="M17" s="32">
        <f>C17+D17-E17</f>
        <v>61</v>
      </c>
    </row>
    <row r="18" spans="1:13" s="5" customFormat="1" ht="21" customHeight="1" x14ac:dyDescent="0.5">
      <c r="A18" s="19">
        <v>12</v>
      </c>
      <c r="B18" s="69" t="s">
        <v>86</v>
      </c>
      <c r="C18" s="35">
        <v>37</v>
      </c>
      <c r="D18" s="35"/>
      <c r="E18" s="35">
        <f>SUM(F18:L18)</f>
        <v>23</v>
      </c>
      <c r="F18" s="35"/>
      <c r="G18" s="35"/>
      <c r="H18" s="35"/>
      <c r="I18" s="35">
        <v>18</v>
      </c>
      <c r="J18" s="35">
        <v>5</v>
      </c>
      <c r="K18" s="35"/>
      <c r="L18" s="35"/>
      <c r="M18" s="32">
        <f>C18+D18-E18</f>
        <v>14</v>
      </c>
    </row>
    <row r="19" spans="1:13" s="5" customFormat="1" ht="21" customHeight="1" x14ac:dyDescent="0.5">
      <c r="A19" s="19">
        <v>13</v>
      </c>
      <c r="B19" s="69" t="s">
        <v>89</v>
      </c>
      <c r="C19" s="34">
        <v>34</v>
      </c>
      <c r="D19" s="34"/>
      <c r="E19" s="35">
        <f>SUM(F19:L19)</f>
        <v>9</v>
      </c>
      <c r="F19" s="34"/>
      <c r="G19" s="34"/>
      <c r="H19" s="34"/>
      <c r="I19" s="34">
        <v>9</v>
      </c>
      <c r="J19" s="34"/>
      <c r="K19" s="34"/>
      <c r="L19" s="34"/>
      <c r="M19" s="32">
        <f>C19+D19-E19</f>
        <v>25</v>
      </c>
    </row>
    <row r="20" spans="1:13" s="5" customFormat="1" ht="21" customHeight="1" x14ac:dyDescent="0.5">
      <c r="A20" s="19">
        <v>14</v>
      </c>
      <c r="B20" s="69" t="s">
        <v>90</v>
      </c>
      <c r="C20" s="34">
        <v>12</v>
      </c>
      <c r="D20" s="34"/>
      <c r="E20" s="35">
        <f>SUM(F20:L20)</f>
        <v>6</v>
      </c>
      <c r="F20" s="34"/>
      <c r="G20" s="34"/>
      <c r="H20" s="34">
        <v>4</v>
      </c>
      <c r="I20" s="34">
        <v>2</v>
      </c>
      <c r="J20" s="34"/>
      <c r="K20" s="34"/>
      <c r="L20" s="34"/>
      <c r="M20" s="32">
        <f>C20+D20-E20</f>
        <v>6</v>
      </c>
    </row>
    <row r="21" spans="1:13" s="5" customFormat="1" ht="21" customHeight="1" x14ac:dyDescent="0.5">
      <c r="A21" s="19">
        <v>15</v>
      </c>
      <c r="B21" s="69" t="s">
        <v>91</v>
      </c>
      <c r="C21" s="34">
        <v>86</v>
      </c>
      <c r="D21" s="34"/>
      <c r="E21" s="35">
        <f>SUM(F21:L21)</f>
        <v>0</v>
      </c>
      <c r="F21" s="34"/>
      <c r="G21" s="34"/>
      <c r="H21" s="34"/>
      <c r="I21" s="34"/>
      <c r="J21" s="34"/>
      <c r="K21" s="34"/>
      <c r="L21" s="34"/>
      <c r="M21" s="32">
        <f>C21+D21-E21</f>
        <v>86</v>
      </c>
    </row>
    <row r="22" spans="1:13" s="22" customFormat="1" ht="21" customHeight="1" x14ac:dyDescent="0.45">
      <c r="A22" s="86" t="s">
        <v>0</v>
      </c>
      <c r="B22" s="86"/>
      <c r="C22" s="32">
        <f>SUM(C7:C21)</f>
        <v>497</v>
      </c>
      <c r="D22" s="32">
        <f t="shared" ref="D22:M22" si="0">SUM(D7:D21)</f>
        <v>2</v>
      </c>
      <c r="E22" s="32">
        <f t="shared" si="0"/>
        <v>89</v>
      </c>
      <c r="F22" s="32">
        <f t="shared" si="0"/>
        <v>1</v>
      </c>
      <c r="G22" s="32">
        <f t="shared" si="0"/>
        <v>0</v>
      </c>
      <c r="H22" s="32">
        <f t="shared" si="0"/>
        <v>20</v>
      </c>
      <c r="I22" s="32">
        <f t="shared" si="0"/>
        <v>47</v>
      </c>
      <c r="J22" s="32">
        <f t="shared" si="0"/>
        <v>21</v>
      </c>
      <c r="K22" s="32">
        <f t="shared" si="0"/>
        <v>0</v>
      </c>
      <c r="L22" s="32">
        <f t="shared" si="0"/>
        <v>0</v>
      </c>
      <c r="M22" s="32">
        <f t="shared" si="0"/>
        <v>410</v>
      </c>
    </row>
    <row r="23" spans="1:13" s="3" customFormat="1" ht="47.25" customHeight="1" x14ac:dyDescent="0.35">
      <c r="B23" s="77" t="s">
        <v>71</v>
      </c>
      <c r="C23" s="77"/>
      <c r="D23" s="77"/>
      <c r="E23" s="77"/>
      <c r="F23" s="57"/>
      <c r="G23" s="76" t="s">
        <v>72</v>
      </c>
      <c r="H23" s="76"/>
      <c r="I23" s="76"/>
      <c r="J23" s="76"/>
      <c r="K23" s="76"/>
      <c r="L23" s="76"/>
      <c r="M23" s="76"/>
    </row>
    <row r="24" spans="1:13" s="3" customFormat="1" ht="111" customHeight="1" x14ac:dyDescent="0.35">
      <c r="B24" s="90" t="s">
        <v>68</v>
      </c>
      <c r="C24" s="90"/>
      <c r="D24" s="90"/>
      <c r="E24" s="90"/>
      <c r="F24" s="90"/>
      <c r="G24" s="90"/>
      <c r="H24" s="90"/>
      <c r="I24" s="90"/>
      <c r="J24" s="90"/>
      <c r="K24" s="90"/>
      <c r="L24" s="90"/>
      <c r="M24" s="90"/>
    </row>
    <row r="25" spans="1:13" s="3" customFormat="1" x14ac:dyDescent="0.35"/>
    <row r="26" spans="1:13" s="3" customFormat="1" ht="18.75" customHeight="1" x14ac:dyDescent="0.35"/>
    <row r="27" spans="1:13" s="3" customFormat="1" ht="18.75" customHeight="1" x14ac:dyDescent="0.35"/>
    <row r="28" spans="1:13" s="3" customFormat="1" ht="18.75" customHeight="1" x14ac:dyDescent="0.35"/>
    <row r="29" spans="1:13" s="3" customFormat="1" x14ac:dyDescent="0.35"/>
    <row r="30" spans="1:13" s="3" customFormat="1" x14ac:dyDescent="0.35">
      <c r="B30" s="15"/>
    </row>
    <row r="31" spans="1:13" s="3" customFormat="1" x14ac:dyDescent="0.35">
      <c r="B31" s="15"/>
    </row>
    <row r="32" spans="1:13"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1">
    <mergeCell ref="A1:F1"/>
    <mergeCell ref="H1:M1"/>
    <mergeCell ref="B23:E23"/>
    <mergeCell ref="G23:M23"/>
    <mergeCell ref="A3:M3"/>
    <mergeCell ref="A4:A6"/>
    <mergeCell ref="B4:B6"/>
    <mergeCell ref="C4:C6"/>
    <mergeCell ref="D4:D6"/>
    <mergeCell ref="E4:E6"/>
    <mergeCell ref="F4:L4"/>
    <mergeCell ref="M4:M6"/>
    <mergeCell ref="A22:B22"/>
    <mergeCell ref="K5:K6"/>
    <mergeCell ref="L5:L6"/>
    <mergeCell ref="B24:M24"/>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X33"/>
  <sheetViews>
    <sheetView tabSelected="1" zoomScale="80" zoomScaleNormal="80" workbookViewId="0">
      <selection activeCell="A15" sqref="A15:A22"/>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6"/>
      <c r="G2" s="46"/>
      <c r="H2" s="46"/>
      <c r="I2" s="46"/>
      <c r="J2" s="60"/>
      <c r="K2" s="60"/>
      <c r="L2" s="60"/>
      <c r="M2" s="60"/>
      <c r="N2" s="60"/>
      <c r="O2" s="60"/>
      <c r="P2" s="60"/>
      <c r="Q2" s="60"/>
      <c r="R2" s="60"/>
      <c r="S2" s="60"/>
      <c r="T2" s="60"/>
      <c r="U2" s="60"/>
    </row>
    <row r="3" spans="1:21" s="28" customFormat="1" ht="71.25" customHeight="1" x14ac:dyDescent="0.25">
      <c r="A3" s="128" t="s">
        <v>115</v>
      </c>
      <c r="B3" s="128"/>
      <c r="C3" s="128"/>
      <c r="D3" s="128"/>
      <c r="E3" s="128"/>
      <c r="F3" s="128"/>
      <c r="G3" s="128"/>
      <c r="H3" s="128"/>
      <c r="I3" s="128"/>
      <c r="J3" s="128"/>
      <c r="K3" s="128"/>
      <c r="L3" s="128"/>
      <c r="M3" s="128"/>
      <c r="N3" s="128"/>
      <c r="O3" s="128"/>
      <c r="P3" s="128"/>
      <c r="Q3" s="128"/>
      <c r="R3" s="128"/>
      <c r="S3" s="128"/>
      <c r="T3" s="128"/>
      <c r="U3" s="128"/>
    </row>
    <row r="4" spans="1:21" s="29" customFormat="1" ht="48.75" customHeight="1" x14ac:dyDescent="0.25">
      <c r="A4" s="82" t="s">
        <v>2</v>
      </c>
      <c r="B4" s="82" t="s">
        <v>7</v>
      </c>
      <c r="C4" s="84" t="s">
        <v>124</v>
      </c>
      <c r="D4" s="84"/>
      <c r="E4" s="84"/>
      <c r="F4" s="84"/>
      <c r="G4" s="84"/>
      <c r="H4" s="84"/>
      <c r="I4" s="84"/>
      <c r="J4" s="84"/>
      <c r="K4" s="84"/>
      <c r="L4" s="115" t="s">
        <v>123</v>
      </c>
      <c r="M4" s="116"/>
      <c r="N4" s="116"/>
      <c r="O4" s="116"/>
      <c r="P4" s="117"/>
      <c r="Q4" s="84" t="s">
        <v>125</v>
      </c>
      <c r="R4" s="122"/>
      <c r="S4" s="122"/>
      <c r="T4" s="122"/>
      <c r="U4" s="122"/>
    </row>
    <row r="5" spans="1:21" s="30" customFormat="1" ht="42" customHeight="1" x14ac:dyDescent="0.35">
      <c r="A5" s="83"/>
      <c r="B5" s="83"/>
      <c r="C5" s="86" t="s">
        <v>39</v>
      </c>
      <c r="D5" s="86"/>
      <c r="E5" s="86"/>
      <c r="F5" s="86" t="s">
        <v>40</v>
      </c>
      <c r="G5" s="86"/>
      <c r="H5" s="123" t="s">
        <v>41</v>
      </c>
      <c r="I5" s="124"/>
      <c r="J5" s="94" t="s">
        <v>8</v>
      </c>
      <c r="K5" s="96"/>
      <c r="L5" s="82" t="s">
        <v>11</v>
      </c>
      <c r="M5" s="123" t="s">
        <v>12</v>
      </c>
      <c r="N5" s="124"/>
      <c r="O5" s="94" t="s">
        <v>8</v>
      </c>
      <c r="P5" s="96"/>
      <c r="Q5" s="82" t="s">
        <v>42</v>
      </c>
      <c r="R5" s="123" t="s">
        <v>12</v>
      </c>
      <c r="S5" s="124"/>
      <c r="T5" s="94" t="s">
        <v>8</v>
      </c>
      <c r="U5" s="96"/>
    </row>
    <row r="6" spans="1:21" s="30" customFormat="1" ht="85.5" customHeight="1" x14ac:dyDescent="0.35">
      <c r="A6" s="118"/>
      <c r="B6" s="118"/>
      <c r="C6" s="20" t="s">
        <v>43</v>
      </c>
      <c r="D6" s="20" t="s">
        <v>19</v>
      </c>
      <c r="E6" s="20" t="s">
        <v>5</v>
      </c>
      <c r="F6" s="20" t="s">
        <v>9</v>
      </c>
      <c r="G6" s="20" t="s">
        <v>10</v>
      </c>
      <c r="H6" s="24" t="s">
        <v>9</v>
      </c>
      <c r="I6" s="24" t="s">
        <v>10</v>
      </c>
      <c r="J6" s="24" t="s">
        <v>9</v>
      </c>
      <c r="K6" s="24" t="s">
        <v>10</v>
      </c>
      <c r="L6" s="118"/>
      <c r="M6" s="24" t="s">
        <v>9</v>
      </c>
      <c r="N6" s="24" t="s">
        <v>10</v>
      </c>
      <c r="O6" s="24" t="s">
        <v>9</v>
      </c>
      <c r="P6" s="24" t="s">
        <v>10</v>
      </c>
      <c r="Q6" s="118"/>
      <c r="R6" s="24" t="s">
        <v>9</v>
      </c>
      <c r="S6" s="24" t="s">
        <v>10</v>
      </c>
      <c r="T6" s="24" t="s">
        <v>9</v>
      </c>
      <c r="U6" s="24" t="s">
        <v>10</v>
      </c>
    </row>
    <row r="7" spans="1:21" s="30" customFormat="1" ht="18" x14ac:dyDescent="0.35">
      <c r="A7" s="20">
        <v>1</v>
      </c>
      <c r="B7" s="65" t="s">
        <v>75</v>
      </c>
      <c r="C7" s="61">
        <v>42</v>
      </c>
      <c r="D7" s="61">
        <f>E7-C7</f>
        <v>3</v>
      </c>
      <c r="E7" s="62">
        <f>NGHIEN!AN8+'SU DUNG'!AE8+'NGHI SU DUNG'!M7</f>
        <v>45</v>
      </c>
      <c r="F7" s="62">
        <v>49</v>
      </c>
      <c r="G7" s="72">
        <v>1</v>
      </c>
      <c r="H7" s="63">
        <v>6</v>
      </c>
      <c r="I7" s="73">
        <v>0.12244897959183673</v>
      </c>
      <c r="J7" s="40">
        <v>43</v>
      </c>
      <c r="K7" s="73">
        <v>0.87755102040816324</v>
      </c>
      <c r="L7" s="62">
        <v>64</v>
      </c>
      <c r="M7" s="63">
        <v>12</v>
      </c>
      <c r="N7" s="73">
        <v>0.21818181818181817</v>
      </c>
      <c r="O7" s="40">
        <v>43</v>
      </c>
      <c r="P7" s="73">
        <v>0.78181818181818186</v>
      </c>
      <c r="Q7" s="62">
        <v>5</v>
      </c>
      <c r="R7" s="63"/>
      <c r="S7" s="73">
        <f>R7/Q7</f>
        <v>0</v>
      </c>
      <c r="T7" s="40">
        <f>Q7-R7</f>
        <v>5</v>
      </c>
      <c r="U7" s="74">
        <f>T7/Q7</f>
        <v>1</v>
      </c>
    </row>
    <row r="8" spans="1:21" s="30" customFormat="1" ht="18" x14ac:dyDescent="0.35">
      <c r="A8" s="20">
        <v>2</v>
      </c>
      <c r="B8" s="65" t="s">
        <v>76</v>
      </c>
      <c r="C8" s="61">
        <v>6</v>
      </c>
      <c r="D8" s="61">
        <f t="shared" ref="D8:D19" si="0">E8-C8</f>
        <v>11</v>
      </c>
      <c r="E8" s="62">
        <f>NGHIEN!AN9+'SU DUNG'!AE9+'NGHI SU DUNG'!M8</f>
        <v>17</v>
      </c>
      <c r="F8" s="62">
        <v>21</v>
      </c>
      <c r="G8" s="72">
        <v>1</v>
      </c>
      <c r="H8" s="63">
        <v>5</v>
      </c>
      <c r="I8" s="73">
        <v>0.23809523809523808</v>
      </c>
      <c r="J8" s="40">
        <v>16</v>
      </c>
      <c r="K8" s="73">
        <v>0.76190476190476186</v>
      </c>
      <c r="L8" s="62">
        <v>25</v>
      </c>
      <c r="M8" s="63">
        <v>6</v>
      </c>
      <c r="N8" s="73">
        <v>0.24</v>
      </c>
      <c r="O8" s="40">
        <v>19</v>
      </c>
      <c r="P8" s="73">
        <v>0.76</v>
      </c>
      <c r="Q8" s="62"/>
      <c r="R8" s="63"/>
      <c r="S8" s="73"/>
      <c r="T8" s="40"/>
      <c r="U8" s="74"/>
    </row>
    <row r="9" spans="1:21" s="30" customFormat="1" ht="18" x14ac:dyDescent="0.35">
      <c r="A9" s="20">
        <v>3</v>
      </c>
      <c r="B9" s="65" t="s">
        <v>77</v>
      </c>
      <c r="C9" s="61">
        <v>4</v>
      </c>
      <c r="D9" s="61">
        <f t="shared" si="0"/>
        <v>9</v>
      </c>
      <c r="E9" s="62">
        <f>NGHIEN!AN10+'SU DUNG'!AE10+'NGHI SU DUNG'!M9</f>
        <v>13</v>
      </c>
      <c r="F9" s="62">
        <v>18</v>
      </c>
      <c r="G9" s="72">
        <v>1</v>
      </c>
      <c r="H9" s="63">
        <v>1</v>
      </c>
      <c r="I9" s="73">
        <v>5.5555555555555552E-2</v>
      </c>
      <c r="J9" s="40">
        <v>17</v>
      </c>
      <c r="K9" s="73">
        <v>0.94444444444444442</v>
      </c>
      <c r="L9" s="62">
        <v>23</v>
      </c>
      <c r="M9" s="63">
        <v>1</v>
      </c>
      <c r="N9" s="73">
        <v>4.3478260869565216E-2</v>
      </c>
      <c r="O9" s="40">
        <v>22</v>
      </c>
      <c r="P9" s="73">
        <v>0.95652173913043481</v>
      </c>
      <c r="Q9" s="62"/>
      <c r="R9" s="63"/>
      <c r="S9" s="73"/>
      <c r="T9" s="40"/>
      <c r="U9" s="74"/>
    </row>
    <row r="10" spans="1:21" s="30" customFormat="1" ht="18" x14ac:dyDescent="0.35">
      <c r="A10" s="20">
        <v>4</v>
      </c>
      <c r="B10" s="65" t="s">
        <v>78</v>
      </c>
      <c r="C10" s="61">
        <v>45</v>
      </c>
      <c r="D10" s="61">
        <f t="shared" si="0"/>
        <v>6</v>
      </c>
      <c r="E10" s="62">
        <f>NGHIEN!AN11+'SU DUNG'!AE11+'NGHI SU DUNG'!M10</f>
        <v>51</v>
      </c>
      <c r="F10" s="62">
        <v>32</v>
      </c>
      <c r="G10" s="72">
        <v>0.65306122448979587</v>
      </c>
      <c r="H10" s="63">
        <v>6</v>
      </c>
      <c r="I10" s="73">
        <v>0.1875</v>
      </c>
      <c r="J10" s="40">
        <v>26</v>
      </c>
      <c r="K10" s="73">
        <v>0.8125</v>
      </c>
      <c r="L10" s="62">
        <v>32</v>
      </c>
      <c r="M10" s="63">
        <v>6</v>
      </c>
      <c r="N10" s="73">
        <v>0.1875</v>
      </c>
      <c r="O10" s="40">
        <v>26</v>
      </c>
      <c r="P10" s="73">
        <v>0.8125</v>
      </c>
      <c r="Q10" s="62">
        <v>5</v>
      </c>
      <c r="R10" s="63"/>
      <c r="S10" s="73"/>
      <c r="T10" s="40">
        <f t="shared" ref="T10:T12" si="1">Q10-R10</f>
        <v>5</v>
      </c>
      <c r="U10" s="74">
        <f t="shared" ref="U10:U20" si="2">T10/Q10</f>
        <v>1</v>
      </c>
    </row>
    <row r="11" spans="1:21" s="30" customFormat="1" ht="18" x14ac:dyDescent="0.35">
      <c r="A11" s="20">
        <v>5</v>
      </c>
      <c r="B11" s="65" t="s">
        <v>79</v>
      </c>
      <c r="C11" s="61">
        <v>75</v>
      </c>
      <c r="D11" s="61">
        <f t="shared" si="0"/>
        <v>14</v>
      </c>
      <c r="E11" s="62">
        <f>NGHIEN!AN12+'SU DUNG'!AE12+'NGHI SU DUNG'!M11</f>
        <v>89</v>
      </c>
      <c r="F11" s="62">
        <v>74</v>
      </c>
      <c r="G11" s="72">
        <v>0.81318681318681318</v>
      </c>
      <c r="H11" s="63">
        <v>10</v>
      </c>
      <c r="I11" s="73">
        <v>0.13513513513513514</v>
      </c>
      <c r="J11" s="40">
        <v>64</v>
      </c>
      <c r="K11" s="73">
        <v>0.86486486486486491</v>
      </c>
      <c r="L11" s="62">
        <v>74</v>
      </c>
      <c r="M11" s="63">
        <v>12</v>
      </c>
      <c r="N11" s="73">
        <v>0.19047619047619047</v>
      </c>
      <c r="O11" s="40">
        <v>51</v>
      </c>
      <c r="P11" s="73">
        <v>0.80952380952380953</v>
      </c>
      <c r="Q11" s="62"/>
      <c r="R11" s="63"/>
      <c r="S11" s="73"/>
      <c r="T11" s="40"/>
      <c r="U11" s="74"/>
    </row>
    <row r="12" spans="1:21" s="30" customFormat="1" ht="18" x14ac:dyDescent="0.35">
      <c r="A12" s="20">
        <v>6</v>
      </c>
      <c r="B12" s="65" t="s">
        <v>80</v>
      </c>
      <c r="C12" s="61">
        <v>27</v>
      </c>
      <c r="D12" s="61">
        <f t="shared" si="0"/>
        <v>-6</v>
      </c>
      <c r="E12" s="62">
        <f>NGHIEN!AN13+'SU DUNG'!AE13+'NGHI SU DUNG'!M12</f>
        <v>21</v>
      </c>
      <c r="F12" s="62">
        <v>35</v>
      </c>
      <c r="G12" s="72">
        <v>1</v>
      </c>
      <c r="H12" s="63">
        <v>4</v>
      </c>
      <c r="I12" s="73">
        <v>0.10526315789473684</v>
      </c>
      <c r="J12" s="40">
        <v>34</v>
      </c>
      <c r="K12" s="73">
        <v>0.89473684210526316</v>
      </c>
      <c r="L12" s="62">
        <v>37</v>
      </c>
      <c r="M12" s="63">
        <v>4</v>
      </c>
      <c r="N12" s="73">
        <v>0.10810810810810811</v>
      </c>
      <c r="O12" s="40">
        <v>33</v>
      </c>
      <c r="P12" s="73">
        <v>0.89189189189189189</v>
      </c>
      <c r="Q12" s="62">
        <v>12</v>
      </c>
      <c r="R12" s="63"/>
      <c r="S12" s="73"/>
      <c r="T12" s="40">
        <f t="shared" si="1"/>
        <v>12</v>
      </c>
      <c r="U12" s="74">
        <f t="shared" si="2"/>
        <v>1</v>
      </c>
    </row>
    <row r="13" spans="1:21" s="30" customFormat="1" ht="18" x14ac:dyDescent="0.35">
      <c r="A13" s="20">
        <v>7</v>
      </c>
      <c r="B13" s="65" t="s">
        <v>81</v>
      </c>
      <c r="C13" s="61">
        <v>5</v>
      </c>
      <c r="D13" s="61">
        <f t="shared" si="0"/>
        <v>5</v>
      </c>
      <c r="E13" s="62">
        <f>NGHIEN!AN14+'SU DUNG'!AE14+'NGHI SU DUNG'!M13</f>
        <v>10</v>
      </c>
      <c r="F13" s="62">
        <v>14</v>
      </c>
      <c r="G13" s="72">
        <v>0.82352941176470584</v>
      </c>
      <c r="H13" s="63">
        <v>2</v>
      </c>
      <c r="I13" s="73">
        <v>0.14285714285714285</v>
      </c>
      <c r="J13" s="40">
        <v>12</v>
      </c>
      <c r="K13" s="73">
        <v>0.8571428571428571</v>
      </c>
      <c r="L13" s="62">
        <v>14</v>
      </c>
      <c r="M13" s="63">
        <v>4</v>
      </c>
      <c r="N13" s="73">
        <v>0.30769230769230771</v>
      </c>
      <c r="O13" s="40">
        <v>9</v>
      </c>
      <c r="P13" s="73">
        <v>0.69230769230769229</v>
      </c>
      <c r="Q13" s="62"/>
      <c r="R13" s="63"/>
      <c r="S13" s="73"/>
      <c r="T13" s="40"/>
      <c r="U13" s="74"/>
    </row>
    <row r="14" spans="1:21" s="30" customFormat="1" ht="18" x14ac:dyDescent="0.35">
      <c r="A14" s="20">
        <v>8</v>
      </c>
      <c r="B14" s="65" t="s">
        <v>82</v>
      </c>
      <c r="C14" s="61">
        <v>11</v>
      </c>
      <c r="D14" s="61">
        <f t="shared" si="0"/>
        <v>20</v>
      </c>
      <c r="E14" s="62">
        <f>NGHIEN!AN15+'SU DUNG'!AE15+'NGHI SU DUNG'!M14</f>
        <v>31</v>
      </c>
      <c r="F14" s="62">
        <v>35</v>
      </c>
      <c r="G14" s="72">
        <v>1</v>
      </c>
      <c r="H14" s="63">
        <v>6</v>
      </c>
      <c r="I14" s="73">
        <v>0.17142857142857143</v>
      </c>
      <c r="J14" s="40">
        <v>29</v>
      </c>
      <c r="K14" s="73">
        <v>0.82857142857142863</v>
      </c>
      <c r="L14" s="62">
        <v>36</v>
      </c>
      <c r="M14" s="63">
        <v>10</v>
      </c>
      <c r="N14" s="73">
        <v>0.27777777777777779</v>
      </c>
      <c r="O14" s="40">
        <v>26</v>
      </c>
      <c r="P14" s="73">
        <v>0.72222222222222221</v>
      </c>
      <c r="Q14" s="62"/>
      <c r="R14" s="63"/>
      <c r="S14" s="73"/>
      <c r="T14" s="40"/>
      <c r="U14" s="74"/>
    </row>
    <row r="15" spans="1:21" s="30" customFormat="1" ht="18" x14ac:dyDescent="0.35">
      <c r="A15" s="20">
        <v>9</v>
      </c>
      <c r="B15" s="65" t="s">
        <v>83</v>
      </c>
      <c r="C15" s="61">
        <v>15</v>
      </c>
      <c r="D15" s="61">
        <f t="shared" si="0"/>
        <v>9</v>
      </c>
      <c r="E15" s="62">
        <f>NGHIEN!AN16+'SU DUNG'!AE16+'NGHI SU DUNG'!M15</f>
        <v>24</v>
      </c>
      <c r="F15" s="62">
        <v>44</v>
      </c>
      <c r="G15" s="72">
        <v>1</v>
      </c>
      <c r="H15" s="63">
        <v>4</v>
      </c>
      <c r="I15" s="73">
        <v>9.0909090909090912E-2</v>
      </c>
      <c r="J15" s="40">
        <v>40</v>
      </c>
      <c r="K15" s="73">
        <v>0.90909090909090906</v>
      </c>
      <c r="L15" s="62">
        <v>53</v>
      </c>
      <c r="M15" s="63">
        <v>6</v>
      </c>
      <c r="N15" s="73">
        <v>0.10204081632653061</v>
      </c>
      <c r="O15" s="40">
        <v>44</v>
      </c>
      <c r="P15" s="73">
        <v>0.89795918367346939</v>
      </c>
      <c r="Q15" s="62">
        <v>3</v>
      </c>
      <c r="R15" s="63"/>
      <c r="S15" s="73">
        <f t="shared" ref="S15:S19" si="3">R15/Q15</f>
        <v>0</v>
      </c>
      <c r="T15" s="40">
        <f t="shared" ref="T15:T20" si="4">Q15-R15</f>
        <v>3</v>
      </c>
      <c r="U15" s="74">
        <f t="shared" si="2"/>
        <v>1</v>
      </c>
    </row>
    <row r="16" spans="1:21" s="30" customFormat="1" ht="18" x14ac:dyDescent="0.35">
      <c r="A16" s="20">
        <v>10</v>
      </c>
      <c r="B16" s="65" t="s">
        <v>84</v>
      </c>
      <c r="C16" s="61">
        <v>21</v>
      </c>
      <c r="D16" s="61">
        <f t="shared" si="0"/>
        <v>14</v>
      </c>
      <c r="E16" s="62">
        <f>NGHIEN!AN17+'SU DUNG'!AE17+'NGHI SU DUNG'!M16</f>
        <v>35</v>
      </c>
      <c r="F16" s="62">
        <v>31</v>
      </c>
      <c r="G16" s="72">
        <v>1</v>
      </c>
      <c r="H16" s="63">
        <v>3</v>
      </c>
      <c r="I16" s="73">
        <v>9.6774193548387094E-2</v>
      </c>
      <c r="J16" s="40">
        <v>28</v>
      </c>
      <c r="K16" s="73">
        <v>0.90322580645161288</v>
      </c>
      <c r="L16" s="62">
        <v>31</v>
      </c>
      <c r="M16" s="63">
        <v>5</v>
      </c>
      <c r="N16" s="73">
        <v>0.13333333333333333</v>
      </c>
      <c r="O16" s="40">
        <v>26</v>
      </c>
      <c r="P16" s="73">
        <v>0.8666666666666667</v>
      </c>
      <c r="Q16" s="62"/>
      <c r="R16" s="63"/>
      <c r="S16" s="73"/>
      <c r="T16" s="40"/>
      <c r="U16" s="74"/>
    </row>
    <row r="17" spans="1:24" s="30" customFormat="1" ht="18" x14ac:dyDescent="0.35">
      <c r="A17" s="20">
        <v>11</v>
      </c>
      <c r="B17" s="65" t="s">
        <v>120</v>
      </c>
      <c r="C17" s="61">
        <v>64</v>
      </c>
      <c r="D17" s="61">
        <f t="shared" si="0"/>
        <v>28</v>
      </c>
      <c r="E17" s="62">
        <f>NGHIEN!AN18+'SU DUNG'!AE18+'NGHI SU DUNG'!M17</f>
        <v>92</v>
      </c>
      <c r="F17" s="62">
        <v>82</v>
      </c>
      <c r="G17" s="72">
        <v>1</v>
      </c>
      <c r="H17" s="63">
        <v>7</v>
      </c>
      <c r="I17" s="73">
        <v>5.2631578947368418E-2</v>
      </c>
      <c r="J17" s="40">
        <v>75</v>
      </c>
      <c r="K17" s="73">
        <v>0.94736842105263153</v>
      </c>
      <c r="L17" s="62">
        <v>88</v>
      </c>
      <c r="M17" s="63">
        <v>10</v>
      </c>
      <c r="N17" s="73">
        <v>4.5454545454545456E-2</v>
      </c>
      <c r="O17" s="40">
        <v>42</v>
      </c>
      <c r="P17" s="73">
        <v>0.95454545454545459</v>
      </c>
      <c r="Q17" s="62">
        <v>1</v>
      </c>
      <c r="R17" s="63">
        <v>1</v>
      </c>
      <c r="S17" s="73">
        <f t="shared" si="3"/>
        <v>1</v>
      </c>
      <c r="T17" s="40">
        <f t="shared" si="4"/>
        <v>0</v>
      </c>
      <c r="U17" s="74">
        <f t="shared" si="2"/>
        <v>0</v>
      </c>
    </row>
    <row r="18" spans="1:24" s="30" customFormat="1" ht="18" x14ac:dyDescent="0.35">
      <c r="A18" s="20">
        <v>12</v>
      </c>
      <c r="B18" s="65" t="s">
        <v>86</v>
      </c>
      <c r="C18" s="61">
        <v>38</v>
      </c>
      <c r="D18" s="61">
        <f t="shared" si="0"/>
        <v>-9</v>
      </c>
      <c r="E18" s="62">
        <f>NGHIEN!AN19+'SU DUNG'!AE19+'NGHI SU DUNG'!M18</f>
        <v>29</v>
      </c>
      <c r="F18" s="62">
        <v>46</v>
      </c>
      <c r="G18" s="72">
        <v>1</v>
      </c>
      <c r="H18" s="63">
        <v>10</v>
      </c>
      <c r="I18" s="73">
        <v>0.18518518518518517</v>
      </c>
      <c r="J18" s="40">
        <v>44</v>
      </c>
      <c r="K18" s="73">
        <v>0.81481481481481477</v>
      </c>
      <c r="L18" s="62">
        <v>46</v>
      </c>
      <c r="M18" s="63">
        <v>13</v>
      </c>
      <c r="N18" s="73">
        <v>0.28260869565217389</v>
      </c>
      <c r="O18" s="40">
        <v>33</v>
      </c>
      <c r="P18" s="73">
        <v>0.71739130434782605</v>
      </c>
      <c r="Q18" s="62">
        <v>13</v>
      </c>
      <c r="R18" s="63"/>
      <c r="S18" s="73"/>
      <c r="T18" s="40"/>
      <c r="U18" s="74"/>
    </row>
    <row r="19" spans="1:24" s="31" customFormat="1" ht="18" x14ac:dyDescent="0.35">
      <c r="A19" s="20">
        <v>13</v>
      </c>
      <c r="B19" s="65" t="s">
        <v>89</v>
      </c>
      <c r="C19" s="61">
        <v>17</v>
      </c>
      <c r="D19" s="61">
        <f t="shared" si="0"/>
        <v>14</v>
      </c>
      <c r="E19" s="62">
        <f>NGHIEN!AN20+'SU DUNG'!AE20+'NGHI SU DUNG'!M19</f>
        <v>31</v>
      </c>
      <c r="F19" s="62">
        <v>35</v>
      </c>
      <c r="G19" s="72">
        <v>0.89743589743589747</v>
      </c>
      <c r="H19" s="63">
        <v>4</v>
      </c>
      <c r="I19" s="73">
        <v>0.11428571428571428</v>
      </c>
      <c r="J19" s="40">
        <v>31</v>
      </c>
      <c r="K19" s="73">
        <v>0.88571428571428568</v>
      </c>
      <c r="L19" s="62">
        <v>35</v>
      </c>
      <c r="M19" s="63">
        <v>5</v>
      </c>
      <c r="N19" s="73">
        <v>0.14705882352941177</v>
      </c>
      <c r="O19" s="40">
        <v>29</v>
      </c>
      <c r="P19" s="73">
        <v>0.8529411764705882</v>
      </c>
      <c r="Q19" s="62">
        <v>2</v>
      </c>
      <c r="R19" s="63">
        <v>1</v>
      </c>
      <c r="S19" s="73">
        <f t="shared" si="3"/>
        <v>0.5</v>
      </c>
      <c r="T19" s="40">
        <f t="shared" si="4"/>
        <v>1</v>
      </c>
      <c r="U19" s="74">
        <f t="shared" si="2"/>
        <v>0.5</v>
      </c>
      <c r="V19" s="30"/>
      <c r="W19" s="30"/>
      <c r="X19" s="30"/>
    </row>
    <row r="20" spans="1:24" s="30" customFormat="1" ht="18" x14ac:dyDescent="0.35">
      <c r="A20" s="20">
        <v>14</v>
      </c>
      <c r="B20" s="65" t="s">
        <v>90</v>
      </c>
      <c r="C20" s="61">
        <v>19</v>
      </c>
      <c r="D20" s="61"/>
      <c r="E20" s="62">
        <f>NGHIEN!AN21+'SU DUNG'!AE21+'NGHI SU DUNG'!M20</f>
        <v>10</v>
      </c>
      <c r="F20" s="62">
        <v>19</v>
      </c>
      <c r="G20" s="72">
        <v>1</v>
      </c>
      <c r="H20" s="63">
        <v>0</v>
      </c>
      <c r="I20" s="73">
        <v>0</v>
      </c>
      <c r="J20" s="40">
        <v>19</v>
      </c>
      <c r="K20" s="73">
        <v>1</v>
      </c>
      <c r="L20" s="62">
        <v>19</v>
      </c>
      <c r="M20" s="63">
        <v>1</v>
      </c>
      <c r="N20" s="73">
        <v>5.2631578947368418E-2</v>
      </c>
      <c r="O20" s="40">
        <v>18</v>
      </c>
      <c r="P20" s="73">
        <v>0.94736842105263153</v>
      </c>
      <c r="Q20" s="62">
        <v>1</v>
      </c>
      <c r="R20" s="63"/>
      <c r="S20" s="73"/>
      <c r="T20" s="40">
        <f t="shared" si="4"/>
        <v>1</v>
      </c>
      <c r="U20" s="74">
        <f t="shared" si="2"/>
        <v>1</v>
      </c>
    </row>
    <row r="21" spans="1:24" s="30" customFormat="1" ht="18" x14ac:dyDescent="0.35">
      <c r="A21" s="20">
        <v>15</v>
      </c>
      <c r="B21" s="65" t="s">
        <v>91</v>
      </c>
      <c r="C21" s="61">
        <v>129</v>
      </c>
      <c r="D21" s="61"/>
      <c r="E21" s="62">
        <f>NGHIEN!AN22+'SU DUNG'!AE22+'NGHI SU DUNG'!M21</f>
        <v>133</v>
      </c>
      <c r="F21" s="62">
        <v>109</v>
      </c>
      <c r="G21" s="72">
        <v>0.84496124031007747</v>
      </c>
      <c r="H21" s="63">
        <v>34</v>
      </c>
      <c r="I21" s="73">
        <v>0.31192660550458717</v>
      </c>
      <c r="J21" s="40">
        <v>75</v>
      </c>
      <c r="K21" s="73">
        <v>0.68807339449541283</v>
      </c>
      <c r="L21" s="62">
        <v>105</v>
      </c>
      <c r="M21" s="63">
        <v>47</v>
      </c>
      <c r="N21" s="73">
        <v>0.45098039215686275</v>
      </c>
      <c r="O21" s="40">
        <v>56</v>
      </c>
      <c r="P21" s="73">
        <v>0.5490196078431373</v>
      </c>
      <c r="Q21" s="62"/>
      <c r="R21" s="63"/>
      <c r="S21" s="73"/>
      <c r="T21" s="40"/>
      <c r="U21" s="74"/>
    </row>
    <row r="22" spans="1:24" s="31" customFormat="1" ht="18" x14ac:dyDescent="0.35">
      <c r="A22" s="20">
        <v>16</v>
      </c>
      <c r="B22" s="65" t="s">
        <v>94</v>
      </c>
      <c r="C22" s="61">
        <v>0</v>
      </c>
      <c r="D22" s="61">
        <v>13</v>
      </c>
      <c r="E22" s="62">
        <v>13</v>
      </c>
      <c r="F22" s="62">
        <v>13</v>
      </c>
      <c r="G22" s="72">
        <v>1</v>
      </c>
      <c r="H22" s="63">
        <v>0</v>
      </c>
      <c r="I22" s="73">
        <v>0</v>
      </c>
      <c r="J22" s="40">
        <v>13</v>
      </c>
      <c r="K22" s="73">
        <v>1</v>
      </c>
      <c r="L22" s="62">
        <v>11</v>
      </c>
      <c r="M22" s="63">
        <v>5</v>
      </c>
      <c r="N22" s="73">
        <v>0.45454545454545453</v>
      </c>
      <c r="O22" s="40">
        <v>6</v>
      </c>
      <c r="P22" s="73">
        <v>0.54545454545454541</v>
      </c>
      <c r="Q22" s="62"/>
      <c r="R22" s="63"/>
      <c r="S22" s="73"/>
      <c r="T22" s="40"/>
      <c r="U22" s="74"/>
      <c r="V22" s="30"/>
      <c r="W22" s="30"/>
      <c r="X22" s="30"/>
    </row>
    <row r="23" spans="1:24" s="31" customFormat="1" ht="36.75" customHeight="1" x14ac:dyDescent="0.35">
      <c r="A23" s="84" t="s">
        <v>5</v>
      </c>
      <c r="B23" s="84"/>
      <c r="C23" s="32">
        <f>SUM(C7:C22)</f>
        <v>518</v>
      </c>
      <c r="D23" s="32">
        <f>SUM(D7:D22)</f>
        <v>131</v>
      </c>
      <c r="E23" s="32">
        <f>SUM(E7:E22)</f>
        <v>644</v>
      </c>
      <c r="F23" s="32">
        <f>SUM(F7:F22)</f>
        <v>657</v>
      </c>
      <c r="G23" s="64">
        <f>F23/E23</f>
        <v>1.0201863354037266</v>
      </c>
      <c r="H23" s="32">
        <f>SUM(H7:H22)</f>
        <v>102</v>
      </c>
      <c r="I23" s="64">
        <f>H23/F23</f>
        <v>0.15525114155251141</v>
      </c>
      <c r="J23" s="32">
        <f>SUM(J7:J22)</f>
        <v>566</v>
      </c>
      <c r="K23" s="64">
        <f>J23/F23</f>
        <v>0.86149162861491624</v>
      </c>
      <c r="L23" s="32">
        <f>SUM(L7:L22)</f>
        <v>693</v>
      </c>
      <c r="M23" s="32">
        <f>SUM(M7:M22)</f>
        <v>147</v>
      </c>
      <c r="N23" s="64">
        <f>M23/L23</f>
        <v>0.21212121212121213</v>
      </c>
      <c r="O23" s="32">
        <f>SUM(O7:O22)</f>
        <v>483</v>
      </c>
      <c r="P23" s="64">
        <f>O23/L23</f>
        <v>0.69696969696969702</v>
      </c>
      <c r="Q23" s="32">
        <f>SUM(Q7:Q22)</f>
        <v>42</v>
      </c>
      <c r="R23" s="32">
        <f>SUM(R7:R22)</f>
        <v>2</v>
      </c>
      <c r="S23" s="64">
        <f>R23/Q23</f>
        <v>4.7619047619047616E-2</v>
      </c>
      <c r="T23" s="32">
        <f>Q23-R23</f>
        <v>40</v>
      </c>
      <c r="U23" s="64">
        <f>T23/Q23</f>
        <v>0.95238095238095233</v>
      </c>
      <c r="X23" s="30"/>
    </row>
    <row r="24" spans="1:24" s="30" customFormat="1" ht="36.75" customHeight="1" x14ac:dyDescent="0.35">
      <c r="A24" s="127" t="s">
        <v>70</v>
      </c>
      <c r="B24" s="127"/>
      <c r="C24" s="127"/>
      <c r="D24" s="127"/>
      <c r="E24" s="127"/>
      <c r="F24" s="127"/>
      <c r="G24" s="127"/>
      <c r="H24" s="127"/>
      <c r="I24" s="127"/>
      <c r="J24" s="127"/>
      <c r="K24" s="127"/>
      <c r="L24" s="127"/>
      <c r="M24" s="127"/>
      <c r="N24" s="127"/>
      <c r="O24" s="127"/>
      <c r="P24" s="127"/>
      <c r="Q24" s="127"/>
      <c r="R24" s="127"/>
      <c r="S24" s="127"/>
      <c r="T24" s="127"/>
      <c r="U24" s="127"/>
    </row>
    <row r="25" spans="1:24" s="8" customFormat="1" ht="42" customHeight="1" x14ac:dyDescent="0.3">
      <c r="A25" s="76" t="s">
        <v>71</v>
      </c>
      <c r="B25" s="76"/>
      <c r="C25" s="76"/>
      <c r="D25" s="76"/>
      <c r="E25" s="76"/>
      <c r="F25" s="76"/>
      <c r="G25" s="76"/>
      <c r="H25" s="76"/>
      <c r="I25" s="76"/>
      <c r="J25" s="76"/>
      <c r="K25" s="76"/>
      <c r="L25" s="76"/>
      <c r="M25" s="76"/>
      <c r="N25" s="76" t="s">
        <v>72</v>
      </c>
      <c r="O25" s="76"/>
      <c r="P25" s="76"/>
      <c r="Q25" s="76"/>
      <c r="R25" s="76"/>
      <c r="S25" s="76"/>
      <c r="T25" s="76"/>
      <c r="U25" s="76"/>
    </row>
    <row r="26" spans="1:24" s="8" customFormat="1" x14ac:dyDescent="0.3"/>
    <row r="27" spans="1:24" s="8" customFormat="1" x14ac:dyDescent="0.3"/>
    <row r="28" spans="1:24" s="8" customFormat="1" x14ac:dyDescent="0.3">
      <c r="C28" s="8" t="e">
        <f>J17+#REF!+#REF!</f>
        <v>#REF!</v>
      </c>
    </row>
    <row r="29" spans="1:24" s="8" customFormat="1" x14ac:dyDescent="0.3"/>
    <row r="30" spans="1:24" s="8" customFormat="1" x14ac:dyDescent="0.3"/>
    <row r="31" spans="1:24" s="8" customFormat="1" x14ac:dyDescent="0.3"/>
    <row r="32" spans="1:24" s="8" customFormat="1" x14ac:dyDescent="0.3"/>
    <row r="33" s="8" customFormat="1" x14ac:dyDescent="0.3"/>
  </sheetData>
  <mergeCells count="23">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2025-01-08T03:03:28Z</cp:lastPrinted>
  <dcterms:created xsi:type="dcterms:W3CDTF">2024-10-29T22:43:19Z</dcterms:created>
  <dcterms:modified xsi:type="dcterms:W3CDTF">2025-01-15T03:01:06Z</dcterms:modified>
</cp:coreProperties>
</file>